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F74" i="1" s="1"/>
  <c r="G79" i="1" l="1"/>
  <c r="G34" i="1"/>
  <c r="G35" i="1"/>
  <c r="G55" i="1"/>
  <c r="G15" i="1" l="1"/>
  <c r="G14" i="1" s="1"/>
  <c r="F15" i="1" l="1"/>
  <c r="F14" i="1" s="1"/>
  <c r="F68" i="1" l="1"/>
  <c r="G74" i="1" l="1"/>
  <c r="F34" i="1" l="1"/>
  <c r="G97" i="1" l="1"/>
  <c r="G68" i="1"/>
  <c r="G33" i="1"/>
  <c r="F33" i="1"/>
  <c r="G12" i="1" l="1"/>
  <c r="G11" i="1"/>
  <c r="F97" i="1"/>
  <c r="F11" i="1" l="1"/>
  <c r="F12" i="1" l="1"/>
</calcChain>
</file>

<file path=xl/sharedStrings.xml><?xml version="1.0" encoding="utf-8"?>
<sst xmlns="http://schemas.openxmlformats.org/spreadsheetml/2006/main" count="302" uniqueCount="207">
  <si>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</si>
  <si>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</si>
  <si>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</si>
  <si>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</si>
  <si>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</si>
  <si>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</si>
  <si>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</si>
  <si>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</si>
  <si>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 xml:space="preserve">источник финансирования 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</si>
  <si>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</si>
  <si>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</si>
  <si>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</si>
  <si>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</si>
  <si>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</si>
  <si>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</si>
  <si>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</si>
  <si>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</si>
  <si>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</si>
  <si>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</si>
  <si>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</si>
  <si>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4.1.</t>
  </si>
  <si>
    <t>4.2.</t>
  </si>
  <si>
    <t>4.3.</t>
  </si>
  <si>
    <t>4.4.</t>
  </si>
  <si>
    <t>Линейная часть (газопроводы)</t>
  </si>
  <si>
    <t>Здания и сооружения (административного и общепроизводственного назначения)</t>
  </si>
  <si>
    <t>ЭХЗ, СКЗ</t>
  </si>
  <si>
    <t>5.</t>
  </si>
  <si>
    <t>Реконструируемые (модернизируемые) объекты:</t>
  </si>
  <si>
    <t>5.1.</t>
  </si>
  <si>
    <t>5.2.</t>
  </si>
  <si>
    <t>5.3.</t>
  </si>
  <si>
    <t>5.4.</t>
  </si>
  <si>
    <t>Пункты редуцирования газа (отдельные объекты ОФ)</t>
  </si>
  <si>
    <t>6.</t>
  </si>
  <si>
    <t>Сведения о приобретении оборудования не входящего в сметы строек</t>
  </si>
  <si>
    <t>6.1.</t>
  </si>
  <si>
    <t>Автотранспорт</t>
  </si>
  <si>
    <t>6.2.</t>
  </si>
  <si>
    <t>6.3.</t>
  </si>
  <si>
    <t>Оборудование для эксплуатации газового хозяйства</t>
  </si>
  <si>
    <t>7.</t>
  </si>
  <si>
    <t>Сведения о долгосрочных финансовых вложениях</t>
  </si>
  <si>
    <t>х</t>
  </si>
  <si>
    <t>8.</t>
  </si>
  <si>
    <t>Сведения о приобретении внеоборотных активов</t>
  </si>
  <si>
    <t xml:space="preserve"> Форма 2</t>
  </si>
  <si>
    <t xml:space="preserve">в сфере транспортировки газа по газораспределительным сетям  </t>
  </si>
  <si>
    <t>Газопровод высокого давления 1-й категории от ГГРП-4 до проектируемой ГГРП г. Краснодар</t>
  </si>
  <si>
    <t>Амортизация</t>
  </si>
  <si>
    <t>Проектно-изыскательские работы будущих лет</t>
  </si>
  <si>
    <t>9.</t>
  </si>
  <si>
    <t>9.1.</t>
  </si>
  <si>
    <t>Оборудование связи и передачи данных</t>
  </si>
  <si>
    <t>Специальная надбавка</t>
  </si>
  <si>
    <t>7.1.</t>
  </si>
  <si>
    <t>7.1.1.</t>
  </si>
  <si>
    <t>«Межпоселковый газопровод высокого давления от с. Береговое  до с. Возрождение г. Геленджик»</t>
  </si>
  <si>
    <t>Газопровод высокого и среднего давления к п. Вардане Лазаревского района г. Сочи</t>
  </si>
  <si>
    <t>7.1.2.</t>
  </si>
  <si>
    <t>7.1.3.</t>
  </si>
  <si>
    <t>7.1.4.</t>
  </si>
  <si>
    <t>ПИР будущих лет по объектам нового строительства всего</t>
  </si>
  <si>
    <t>7.2.</t>
  </si>
  <si>
    <t>ПИР будущих лет по объектам реконструкции всего</t>
  </si>
  <si>
    <t>7.1.5.</t>
  </si>
  <si>
    <t>Регуляторный контракт</t>
  </si>
  <si>
    <t>7.1.6.</t>
  </si>
  <si>
    <t>7.1.7.</t>
  </si>
  <si>
    <t>7.1.8.</t>
  </si>
  <si>
    <t>7.1.9.</t>
  </si>
  <si>
    <t>Нематериальные активы</t>
  </si>
  <si>
    <t>Газопроводы с. н. д. в п. Ильском, Северского района, Краснодарского края по улицам: Толстого от ул. Чернышевского до ул. Строителей инв. 225</t>
  </si>
  <si>
    <t>5.1.1.</t>
  </si>
  <si>
    <t>5.1.2.</t>
  </si>
  <si>
    <t>5.1.3.</t>
  </si>
  <si>
    <t>5.1.4.</t>
  </si>
  <si>
    <t>5.1.5.</t>
  </si>
  <si>
    <t>4.1.1.</t>
  </si>
  <si>
    <t>4.1.2.</t>
  </si>
  <si>
    <t>4.1.3.</t>
  </si>
  <si>
    <t>4.1.4.</t>
  </si>
  <si>
    <t>4.1.5.</t>
  </si>
  <si>
    <t>Стоимостная оценка инвестиций, тыс.руб. (без НДС)</t>
  </si>
  <si>
    <t>Система телемеханики и телеметрии</t>
  </si>
  <si>
    <t>4.1.6.</t>
  </si>
  <si>
    <t>Распределительные газопроводы среднего и низкого давления по ул. Кирова, ул. Красногвардейская, ул. Полевая от ул. Красных Партизан до ул. Котовского</t>
  </si>
  <si>
    <t>Газораспределительные сети п. Лоо г. Сочи</t>
  </si>
  <si>
    <t>Газопроводы высокого, среднего и низкого давления в п. Головинка г. Сочи</t>
  </si>
  <si>
    <t>Газопроводы высокого и низкого давления в п. Якорная Щель г.Сочи</t>
  </si>
  <si>
    <t>4.1.10.</t>
  </si>
  <si>
    <t>4.1.11.</t>
  </si>
  <si>
    <t>Догазификация</t>
  </si>
  <si>
    <t>Средства ЕОГ</t>
  </si>
  <si>
    <t>Объекты, выполняемые по договорам о технологическом подключении (присоединении) в рамках Постановления Правительства РФ от 13.09.2021 № 1547</t>
  </si>
  <si>
    <t>Распределительный газопровод в Мессажай</t>
  </si>
  <si>
    <t>Распределительный газопровод в с. Красное</t>
  </si>
  <si>
    <t>Распределительный газопровод в х. Греческий</t>
  </si>
  <si>
    <t>Распределительный газопровод в с. Цыпка</t>
  </si>
  <si>
    <t>Распределительный газопровод в с. Кирпичное</t>
  </si>
  <si>
    <t>Распределительный газопровод в с. Кривенковское</t>
  </si>
  <si>
    <t>Распределительный газопровод в х. Красный Дагестан</t>
  </si>
  <si>
    <t>Распределительный газопровод в ст. Нижегородская</t>
  </si>
  <si>
    <t>Распределительный газопровод в п. Мезмай</t>
  </si>
  <si>
    <t>7.1.10.</t>
  </si>
  <si>
    <t>7.1.11.</t>
  </si>
  <si>
    <t>7.1.12.</t>
  </si>
  <si>
    <t>7.1.13.</t>
  </si>
  <si>
    <t>Плата за ТП</t>
  </si>
  <si>
    <t>Системы телемеханики и телеметрии, узлы учета газа, ЕИТП и прочие объекты АСКУГ и метрологии</t>
  </si>
  <si>
    <t>1 кв 2022</t>
  </si>
  <si>
    <t>4 кв 2020</t>
  </si>
  <si>
    <t>4 кв 2028</t>
  </si>
  <si>
    <t>1 кв 2019</t>
  </si>
  <si>
    <t>4 кв 2023</t>
  </si>
  <si>
    <t>1 кв 2020</t>
  </si>
  <si>
    <t>4 кв 2025</t>
  </si>
  <si>
    <t>3 кв 2021</t>
  </si>
  <si>
    <t xml:space="preserve">                                                                                                                                                                  (наименование субъекта естественной монополии)</t>
  </si>
  <si>
    <t>4.5.</t>
  </si>
  <si>
    <t>4.6.</t>
  </si>
  <si>
    <t>4.7.</t>
  </si>
  <si>
    <t>Компенсация выпадающих доходов</t>
  </si>
  <si>
    <t>Распределительный газопровод в х. Калинина</t>
  </si>
  <si>
    <t>Распределительный газопровод в с. Вперед</t>
  </si>
  <si>
    <t>Распределительный газопровод в с. Ерик</t>
  </si>
  <si>
    <t>Распределительный газопровод в ст. Кубанская</t>
  </si>
  <si>
    <t>Распределительный газопровод в ст. Тверская</t>
  </si>
  <si>
    <t>Информация об инвестиционных программах АО "Газпром газораспределение Краснодар" на 2022 (факт)</t>
  </si>
  <si>
    <t>Расширение системы газоснабжения станицы ст. Ленинградской Ленинградского района</t>
  </si>
  <si>
    <t>Расширение системы газоснабжения х. Гарбузовая Балка Брюховецкого района</t>
  </si>
  <si>
    <t>4 кв 2022</t>
  </si>
  <si>
    <t>Газораспределительные сети ст. Старомышастовская Динского района</t>
  </si>
  <si>
    <t>4.1.7.</t>
  </si>
  <si>
    <t>4.1.8.</t>
  </si>
  <si>
    <t>4.1.9.</t>
  </si>
  <si>
    <t>Газопровод высокого давления от ГРС 4а до пос. Октябрьский г. Краснодар</t>
  </si>
  <si>
    <t>Строительство распределительнонго газопровода среднего и низкого давления Динской район  ст. Васюринская по ул. Карла Маркса.</t>
  </si>
  <si>
    <t>Строительство распределительный газопровод высокого и низкого давления Динской район  ст. Новотиторовская по ул. Выгонной</t>
  </si>
  <si>
    <t>Плата по Соглашениям о компенсации затрат, вызванных перекладкой объектов газораспределения</t>
  </si>
  <si>
    <t>Объекты, выполняемые по договорам о технологическом подключении (присоединении) в рамках Постановления Правительства РФ от 13.09.2021 № 1548</t>
  </si>
  <si>
    <t xml:space="preserve">Реконструкция подземного ГНД Краснодарский край, Северский район, пгт Ильский,  по пер. Спортивный, (415,0 м) инвентарный номер 30160 </t>
  </si>
  <si>
    <t>Реконструкция подземного ГНД Кр. край, Северский район, ст. Северская, по ул.Комарова от ул.50 Лет Октября до рынка, (115,0 м) инвентарный номер 30011</t>
  </si>
  <si>
    <t>Реконструкция подземного ГНД Краснодарский край, Северский район, пгт Ильский, по ул.Первомайская 110, (100,0 м) инвентарный номер 31385</t>
  </si>
  <si>
    <t>Реконструкция подземного ГНД, Северский район, пгт Черноморский, по ул.Ленина  от ЖД № 1 до № 31, (350,0 м) инвентарный номер 30310</t>
  </si>
  <si>
    <t>Реконструкция подземного ГНД Северский район, пгт Черноморский, жил.кв. № 31 ул.Крупской, ул.Кирова, ул.Суворова, ул.Новорос.,  (347,0 м) инв. 30333</t>
  </si>
  <si>
    <t>Реконструкция подземного ГНД Северский район, пгт Черноморский, ул.Кавказская, квартал-60 от ж/д№6 до туп. ж/д№10, (226,0 м) инвентарный номер 30341</t>
  </si>
  <si>
    <t xml:space="preserve">1. подземные газопроводы по ул. Островского от ул. Красноармейской до ул. Меньшикова и по ул. Подвойского от ул. Меньшикова до ул. Энгельса в г. Тихорецке (инв. №3013н и инв. №71н) </t>
  </si>
  <si>
    <t>Реконструкция ГНД Краснодарский край, в ст. Каневской по ул. Кузнечной от ШРП № 67 до ул. Грузинской, (60,0 м) инвентарный номер Г0000204</t>
  </si>
  <si>
    <t>Реконструкция ГНДКраснодарский край, в ст. Каневской по ул. Кузнечной от ШРП № 67 до ул. Олега Кошевого, (75,0 м) инвентарный номер Г0000307</t>
  </si>
  <si>
    <t>Реконструкция ГНД Краснодарский край, в ст. Каневской по ул. Олега Кошевого от ул. Кузнечной до ул. Азовской, (155,0) м инвентарный номер Г0000309</t>
  </si>
  <si>
    <t>Реконструкция ГНД Краснодарский край, в ст. Каневской по ул. Полевой от ул. Кузнечной до ул. Береговой, (265,0 м) инвентарный номер Г0000306</t>
  </si>
  <si>
    <t>Реконструкция подземного газопровода низкого давления расположенного по адресу: Краснодарский край, в ст. Стародеревянковской по ул. Садовой от ул. Пластуновской до ул. Запорожской, инвентарный номер Г0000974</t>
  </si>
  <si>
    <t>Реконструкция ГНД: Краснодарский край,ст. Кущевская, пер. Весенний от ул. К.Маркса до ул. 8 Марта, (инв. № 3193)</t>
  </si>
  <si>
    <t>Реконструкция ГНД Краснодарский край, ст. Кущевская, пер. Совхозный от  ул. 8 Марта до котельной ЦРМ, (инв. № 3196)</t>
  </si>
  <si>
    <t>Реконструкция ГНД Краснодарский край,  ст. Кущевская, пер. Школьный от ул. Дзержинского до ул. Краснодарской (инв. № 3055)</t>
  </si>
  <si>
    <t>Реконструкция ГВД Краснодарский край,  ст. Кущевская, подводящий к 7-му отделению АО «Степь» (инв. № 3216).</t>
  </si>
  <si>
    <t>Реконструкия ГНД Краснодарский край,  ст. Кущевская, ул. Дзержинского от пер. Школьного до жилого дома № 56А, (инв. № 3063)</t>
  </si>
  <si>
    <t>Реконструкция ГНД Краснодарский край, ст. Кущевская, ул. К. Маркса от пер. Школьного до пер. Весеннего, (инв. № 3204)</t>
  </si>
  <si>
    <t>Реконструкция ГНД Краснодарский край, ст. Кущевская, ул. Комсомольская к жилому дому № 23А, (инв. № 3070)</t>
  </si>
  <si>
    <t>Реконструкция ГНД Краснодарский край, ст. Кущевская, ул. Комсомольская от пер. Почтового до ресторана, (инв. № 3065)</t>
  </si>
  <si>
    <t>Реконструкция ГНД Краснодарский край, ст. Кущевская, ул. Красная от ул. Куцева до пер. Володарского, (инв. № 3074)</t>
  </si>
  <si>
    <t>Рекнострукция ГНД Краснодарский край, ст. Кущевская, ул. Краснодарская от пер. Школьного до пер. Совхозного, (инв. № 3208)</t>
  </si>
  <si>
    <t>Реконструкция ГНД Краснодарский край, ст. Кущевская, ул. Советская от пер. Б.Москвича до реки Ея (инв. № 3102)</t>
  </si>
  <si>
    <t>Реконструкция газопровода в.д. ул.Театральная, ул.Кочетинская от Иванова инв.н. 952</t>
  </si>
  <si>
    <t>Реконструкция газопровода высокого, низкого давления и ПРГ по ул.Кочетинская инв.н. 1273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</si>
  <si>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</si>
  <si>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</si>
  <si>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</si>
  <si>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</si>
  <si>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</si>
  <si>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</si>
  <si>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</si>
  <si>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</si>
  <si>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</si>
  <si>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</si>
  <si>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</si>
  <si>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</si>
  <si>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</si>
  <si>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</si>
  <si>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</si>
  <si>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</si>
  <si>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</si>
  <si>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</si>
  <si>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</si>
  <si>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</si>
  <si>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</si>
  <si>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</si>
  <si>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</si>
  <si>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</si>
  <si>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5.1.30.</t>
  </si>
  <si>
    <t>Строительная техника</t>
  </si>
  <si>
    <t>Компьютеры</t>
  </si>
  <si>
    <t>Газопровод высокого давления от ГГРП4 до газопровода к Восточно-Кругликовской жилой застройке г. Краснодара</t>
  </si>
  <si>
    <t>7.1.14.</t>
  </si>
  <si>
    <t>7.1.15.</t>
  </si>
  <si>
    <t>7.1.16.</t>
  </si>
  <si>
    <t>7.1.17.</t>
  </si>
  <si>
    <t>7.1.18.</t>
  </si>
  <si>
    <t>6.4.</t>
  </si>
  <si>
    <t>6.5.</t>
  </si>
  <si>
    <t>7.1.19.</t>
  </si>
  <si>
    <t>Реконструкция газопровода расположенного по адресу: г. Сочи, Хостинский район, ул.Измайловская</t>
  </si>
  <si>
    <t>Реконструкция газопровода расположенного по адресу: г. Сочи, Хостинский район, с. Верхняя Мамайка, ул. Целинная между домами 132 и 81</t>
  </si>
  <si>
    <t>Реконструкция газопровода расположенного по адресу: г. Сочи, Адлерский район, ул. Черновицкая</t>
  </si>
  <si>
    <t>Прочие проекты (перекладки)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</si>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</sst>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vertAlign val="superscript"/>
      <sz val="24"/>
      <color theme="1"/>
      <name val="Times New Roman"/>
      <family val="1"/>
      <charset val="204"/>
    </font>
    <font>
      <vertAlign val="superscript"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14" fontId="6" fillId="3" borderId="2" xfId="0" applyNumberFormat="1" applyFont="1" applyFill="1" applyBorder="1"/>
    <xf numFmtId="0" fontId="6" fillId="3" borderId="2" xfId="0" applyFont="1" applyFill="1" applyBorder="1"/>
    <xf numFmtId="4" fontId="6" fillId="3" borderId="2" xfId="0" applyNumberFormat="1" applyFont="1" applyFill="1" applyBorder="1"/>
    <xf numFmtId="4" fontId="6" fillId="3" borderId="17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4" fontId="6" fillId="4" borderId="2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top" wrapText="1"/>
    </xf>
    <xf numFmtId="4" fontId="7" fillId="0" borderId="19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165" fontId="6" fillId="0" borderId="17" xfId="0" applyNumberFormat="1" applyFont="1" applyBorder="1" applyAlignment="1">
      <alignment vertical="center"/>
    </xf>
    <xf numFmtId="0" fontId="6" fillId="0" borderId="17" xfId="0" applyFont="1" applyFill="1" applyBorder="1"/>
    <xf numFmtId="0" fontId="6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2" borderId="2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top"/>
    </xf>
    <xf numFmtId="4" fontId="7" fillId="0" borderId="18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4" fontId="7" fillId="2" borderId="17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wrapText="1"/>
    </xf>
    <xf numFmtId="4" fontId="6" fillId="4" borderId="2" xfId="0" applyNumberFormat="1" applyFont="1" applyFill="1" applyBorder="1" applyAlignment="1">
      <alignment horizontal="right" wrapText="1"/>
    </xf>
    <xf numFmtId="4" fontId="7" fillId="0" borderId="16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wrapText="1"/>
    </xf>
    <xf numFmtId="14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top"/>
    </xf>
    <xf numFmtId="164" fontId="6" fillId="0" borderId="17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65" fontId="6" fillId="0" borderId="17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/>
    <xf numFmtId="0" fontId="6" fillId="3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vertical="center"/>
    </xf>
    <xf numFmtId="4" fontId="6" fillId="4" borderId="17" xfId="0" applyNumberFormat="1" applyFont="1" applyFill="1" applyBorder="1" applyAlignment="1">
      <alignment horizontal="right" wrapText="1"/>
    </xf>
    <xf numFmtId="0" fontId="6" fillId="4" borderId="17" xfId="0" applyFont="1" applyFill="1" applyBorder="1"/>
    <xf numFmtId="4" fontId="7" fillId="0" borderId="0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14" fontId="6" fillId="0" borderId="17" xfId="0" applyNumberFormat="1" applyFont="1" applyFill="1" applyBorder="1" applyAlignment="1">
      <alignment horizontal="center" vertical="top"/>
    </xf>
    <xf numFmtId="4" fontId="7" fillId="0" borderId="22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 wrapText="1"/>
    </xf>
    <xf numFmtId="14" fontId="6" fillId="0" borderId="2" xfId="0" applyNumberFormat="1" applyFont="1" applyFill="1" applyBorder="1"/>
    <xf numFmtId="164" fontId="6" fillId="0" borderId="6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view="pageBreakPreview" zoomScale="55" zoomScaleNormal="80" zoomScaleSheetLayoutView="55" workbookViewId="0">
      <selection activeCell="H23" sqref="H23"/>
    </sheetView>
  </sheetViews>
  <sheetFormatPr defaultRowHeight="15" x14ac:dyDescent="0.25"/>
  <cols>
    <col min="1" max="1" width="9.140625" customWidth="1"/>
    <col min="2" max="2" width="17" customWidth="1"/>
    <col min="3" max="3" width="98.28515625" customWidth="1"/>
    <col min="4" max="4" width="15.7109375" customWidth="1"/>
    <col min="5" max="5" width="15.28515625" customWidth="1"/>
    <col min="6" max="6" width="21.7109375" customWidth="1"/>
    <col min="7" max="7" width="23.42578125" customWidth="1"/>
    <col min="8" max="8" width="48.7109375" customWidth="1"/>
    <col min="9" max="9" width="19" customWidth="1"/>
    <col min="10" max="10" width="18.140625" customWidth="1"/>
    <col min="11" max="11" width="19" customWidth="1"/>
    <col min="13" max="13" width="10.7109375" customWidth="1"/>
  </cols>
  <sheetData>
    <row r="1" spans="1:11" x14ac:dyDescent="0.25">
      <c r="B1" s="1"/>
      <c r="K1" s="2"/>
    </row>
    <row r="2" spans="1:11" ht="20.25" x14ac:dyDescent="0.3">
      <c r="B2" s="1"/>
      <c r="K2" s="65" t="s">
        <v>46</v>
      </c>
    </row>
    <row r="3" spans="1:11" x14ac:dyDescent="0.25">
      <c r="B3" s="1"/>
    </row>
    <row r="4" spans="1:11" ht="27" customHeight="1" x14ac:dyDescent="0.4">
      <c r="B4" s="78" t="s">
        <v>128</v>
      </c>
      <c r="C4" s="79"/>
      <c r="D4" s="79"/>
      <c r="E4" s="79"/>
      <c r="F4" s="79"/>
      <c r="G4" s="79"/>
      <c r="H4" s="79"/>
      <c r="I4" s="79"/>
      <c r="J4" s="79"/>
      <c r="K4" s="80"/>
    </row>
    <row r="5" spans="1:11" ht="36" x14ac:dyDescent="0.25">
      <c r="B5" s="81" t="s">
        <v>118</v>
      </c>
      <c r="C5" s="82"/>
      <c r="D5" s="82"/>
      <c r="E5" s="82"/>
      <c r="F5" s="82"/>
      <c r="G5" s="82"/>
      <c r="H5" s="82"/>
      <c r="I5" s="82"/>
      <c r="J5" s="82"/>
      <c r="K5" s="83"/>
    </row>
    <row r="6" spans="1:11" ht="28.5" customHeight="1" x14ac:dyDescent="0.5">
      <c r="B6" s="84" t="s">
        <v>47</v>
      </c>
      <c r="C6" s="85"/>
      <c r="D6" s="85"/>
      <c r="E6" s="85"/>
      <c r="F6" s="85"/>
      <c r="G6" s="85"/>
      <c r="H6" s="85"/>
      <c r="I6" s="85"/>
      <c r="J6" s="85"/>
      <c r="K6" s="86"/>
    </row>
    <row r="7" spans="1:11" x14ac:dyDescent="0.25">
      <c r="B7" s="1"/>
    </row>
    <row r="8" spans="1:11" ht="56.25" customHeight="1" x14ac:dyDescent="0.25">
      <c r="B8" s="87" t="s">
        <v>0</v>
      </c>
      <c r="C8" s="89" t="s">
        <v>1</v>
      </c>
      <c r="D8" s="90" t="s">
        <v>2</v>
      </c>
      <c r="E8" s="90"/>
      <c r="F8" s="91" t="s">
        <v>83</v>
      </c>
      <c r="G8" s="92"/>
      <c r="H8" s="93"/>
      <c r="I8" s="91" t="s">
        <v>3</v>
      </c>
      <c r="J8" s="92"/>
      <c r="K8" s="93"/>
    </row>
    <row r="9" spans="1:11" ht="93.75" x14ac:dyDescent="0.25">
      <c r="B9" s="88"/>
      <c r="C9" s="89"/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</row>
    <row r="10" spans="1:11" ht="18.75" x14ac:dyDescent="0.25">
      <c r="A10" s="1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1:11" ht="20.25" x14ac:dyDescent="0.3">
      <c r="B11" s="5" t="s">
        <v>12</v>
      </c>
      <c r="C11" s="6" t="s">
        <v>13</v>
      </c>
      <c r="D11" s="7"/>
      <c r="E11" s="8"/>
      <c r="F11" s="9">
        <f>F14+F33+F68+F74+F97</f>
        <v>3293907.4989999998</v>
      </c>
      <c r="G11" s="9">
        <f>G14+G33+G68+G74+G97</f>
        <v>1655401.0819999999</v>
      </c>
      <c r="H11" s="10"/>
      <c r="I11" s="8"/>
      <c r="J11" s="8"/>
      <c r="K11" s="8"/>
    </row>
    <row r="12" spans="1:11" ht="40.5" x14ac:dyDescent="0.3">
      <c r="B12" s="5" t="s">
        <v>14</v>
      </c>
      <c r="C12" s="59" t="s">
        <v>15</v>
      </c>
      <c r="D12" s="7"/>
      <c r="E12" s="8"/>
      <c r="F12" s="9">
        <f>F14+F33</f>
        <v>2544300.88</v>
      </c>
      <c r="G12" s="9">
        <f>G14+G33</f>
        <v>1380414.8119999999</v>
      </c>
      <c r="H12" s="10"/>
      <c r="I12" s="8"/>
      <c r="J12" s="8"/>
      <c r="K12" s="8"/>
    </row>
    <row r="13" spans="1:11" ht="18.75" customHeight="1" x14ac:dyDescent="0.3">
      <c r="B13" s="5" t="s">
        <v>16</v>
      </c>
      <c r="C13" s="8" t="s">
        <v>17</v>
      </c>
      <c r="D13" s="7"/>
      <c r="E13" s="8"/>
      <c r="F13" s="9"/>
      <c r="G13" s="9"/>
      <c r="H13" s="9"/>
      <c r="I13" s="8"/>
      <c r="J13" s="8"/>
      <c r="K13" s="8"/>
    </row>
    <row r="14" spans="1:11" ht="18.75" customHeight="1" x14ac:dyDescent="0.3">
      <c r="B14" s="5" t="s">
        <v>18</v>
      </c>
      <c r="C14" s="8" t="s">
        <v>19</v>
      </c>
      <c r="D14" s="7"/>
      <c r="E14" s="8"/>
      <c r="F14" s="9">
        <f>F15+F27+F28+F29+F30+F32+F31</f>
        <v>2097450.7399999998</v>
      </c>
      <c r="G14" s="9">
        <f>G15+G27+G28+G29+G30+G32+G31</f>
        <v>1322546.155</v>
      </c>
      <c r="H14" s="9"/>
      <c r="I14" s="8"/>
      <c r="J14" s="8"/>
      <c r="K14" s="8"/>
    </row>
    <row r="15" spans="1:11" ht="17.25" customHeight="1" x14ac:dyDescent="0.3">
      <c r="B15" s="11" t="s">
        <v>20</v>
      </c>
      <c r="C15" s="12" t="s">
        <v>24</v>
      </c>
      <c r="D15" s="12"/>
      <c r="E15" s="12"/>
      <c r="F15" s="13">
        <f>SUM(F16:F26)</f>
        <v>1351056.34</v>
      </c>
      <c r="G15" s="13">
        <f>SUM(G16:G26)</f>
        <v>135889.50499999998</v>
      </c>
      <c r="H15" s="14"/>
      <c r="I15" s="13"/>
      <c r="J15" s="14"/>
      <c r="K15" s="12"/>
    </row>
    <row r="16" spans="1:11" ht="40.5" x14ac:dyDescent="0.3">
      <c r="B16" s="15" t="s">
        <v>78</v>
      </c>
      <c r="C16" s="16" t="s">
        <v>48</v>
      </c>
      <c r="D16" s="15" t="s">
        <v>113</v>
      </c>
      <c r="E16" s="15" t="s">
        <v>114</v>
      </c>
      <c r="F16" s="17">
        <v>322400</v>
      </c>
      <c r="G16" s="17">
        <v>62.084000000000003</v>
      </c>
      <c r="H16" s="18" t="s">
        <v>54</v>
      </c>
      <c r="I16" s="19">
        <v>8.4</v>
      </c>
      <c r="J16" s="20"/>
      <c r="K16" s="21"/>
    </row>
    <row r="17" spans="2:11" ht="40.5" x14ac:dyDescent="0.3">
      <c r="B17" s="15" t="s">
        <v>79</v>
      </c>
      <c r="C17" s="16" t="s">
        <v>57</v>
      </c>
      <c r="D17" s="24" t="s">
        <v>111</v>
      </c>
      <c r="E17" s="24" t="s">
        <v>112</v>
      </c>
      <c r="F17" s="25">
        <v>464035</v>
      </c>
      <c r="G17" s="25">
        <v>821.26300000000003</v>
      </c>
      <c r="H17" s="26" t="s">
        <v>54</v>
      </c>
      <c r="I17" s="22">
        <v>26</v>
      </c>
      <c r="J17" s="20"/>
      <c r="K17" s="21"/>
    </row>
    <row r="18" spans="2:11" ht="40.5" x14ac:dyDescent="0.3">
      <c r="B18" s="15" t="s">
        <v>80</v>
      </c>
      <c r="C18" s="16" t="s">
        <v>58</v>
      </c>
      <c r="D18" s="15" t="s">
        <v>115</v>
      </c>
      <c r="E18" s="15" t="s">
        <v>114</v>
      </c>
      <c r="F18" s="29">
        <v>53954</v>
      </c>
      <c r="G18" s="29">
        <v>587.23400000000004</v>
      </c>
      <c r="H18" s="30" t="s">
        <v>66</v>
      </c>
      <c r="I18" s="22">
        <v>6.2</v>
      </c>
      <c r="J18" s="20"/>
      <c r="K18" s="21"/>
    </row>
    <row r="19" spans="2:11" ht="40.5" x14ac:dyDescent="0.3">
      <c r="B19" s="15" t="s">
        <v>81</v>
      </c>
      <c r="C19" s="16" t="s">
        <v>57</v>
      </c>
      <c r="D19" s="15" t="s">
        <v>115</v>
      </c>
      <c r="E19" s="15" t="s">
        <v>114</v>
      </c>
      <c r="F19" s="25">
        <v>156047</v>
      </c>
      <c r="G19" s="25">
        <v>22309.864000000001</v>
      </c>
      <c r="H19" s="30" t="s">
        <v>66</v>
      </c>
      <c r="I19" s="22">
        <v>4</v>
      </c>
      <c r="J19" s="23"/>
      <c r="K19" s="23"/>
    </row>
    <row r="20" spans="2:11" ht="45" customHeight="1" x14ac:dyDescent="0.3">
      <c r="B20" s="24" t="s">
        <v>82</v>
      </c>
      <c r="C20" s="40" t="s">
        <v>129</v>
      </c>
      <c r="D20" s="39" t="s">
        <v>117</v>
      </c>
      <c r="E20" s="24" t="s">
        <v>114</v>
      </c>
      <c r="F20" s="29">
        <v>6370</v>
      </c>
      <c r="G20" s="29">
        <v>4912.57</v>
      </c>
      <c r="H20" s="51" t="s">
        <v>54</v>
      </c>
      <c r="I20" s="52">
        <v>5.0999999999999996</v>
      </c>
      <c r="J20" s="23"/>
      <c r="K20" s="23"/>
    </row>
    <row r="21" spans="2:11" ht="20.25" x14ac:dyDescent="0.3">
      <c r="B21" s="15" t="s">
        <v>85</v>
      </c>
      <c r="C21" s="40" t="s">
        <v>130</v>
      </c>
      <c r="D21" s="39" t="s">
        <v>110</v>
      </c>
      <c r="E21" s="24" t="s">
        <v>131</v>
      </c>
      <c r="F21" s="25">
        <v>3823</v>
      </c>
      <c r="G21" s="25">
        <v>301.83999999999997</v>
      </c>
      <c r="H21" s="51" t="s">
        <v>54</v>
      </c>
      <c r="I21" s="52">
        <v>6.2</v>
      </c>
      <c r="J21" s="28"/>
      <c r="K21" s="21"/>
    </row>
    <row r="22" spans="2:11" ht="20.25" x14ac:dyDescent="0.3">
      <c r="B22" s="15" t="s">
        <v>133</v>
      </c>
      <c r="C22" s="94" t="s">
        <v>132</v>
      </c>
      <c r="D22" s="39" t="s">
        <v>110</v>
      </c>
      <c r="E22" s="24" t="s">
        <v>131</v>
      </c>
      <c r="F22" s="25">
        <v>110000</v>
      </c>
      <c r="G22" s="25">
        <v>73514.789999999994</v>
      </c>
      <c r="H22" s="51" t="s">
        <v>54</v>
      </c>
      <c r="I22" s="19">
        <v>68</v>
      </c>
      <c r="J22" s="28"/>
      <c r="K22" s="21"/>
    </row>
    <row r="23" spans="2:11" ht="40.5" x14ac:dyDescent="0.3">
      <c r="B23" s="24" t="s">
        <v>134</v>
      </c>
      <c r="C23" s="94" t="s">
        <v>136</v>
      </c>
      <c r="D23" s="95" t="s">
        <v>113</v>
      </c>
      <c r="E23" s="15" t="s">
        <v>131</v>
      </c>
      <c r="F23" s="25">
        <v>221733</v>
      </c>
      <c r="G23" s="25">
        <v>-1082.6400000000001</v>
      </c>
      <c r="H23" s="51" t="s">
        <v>54</v>
      </c>
      <c r="I23" s="44">
        <v>6.44</v>
      </c>
      <c r="J23" s="28"/>
      <c r="K23" s="21"/>
    </row>
    <row r="24" spans="2:11" ht="40.5" x14ac:dyDescent="0.3">
      <c r="B24" s="24" t="s">
        <v>135</v>
      </c>
      <c r="C24" s="32" t="s">
        <v>137</v>
      </c>
      <c r="D24" s="24">
        <v>2022</v>
      </c>
      <c r="E24" s="24">
        <v>2023</v>
      </c>
      <c r="F24" s="25">
        <v>5934.07</v>
      </c>
      <c r="G24" s="25">
        <v>9.6199999999999992</v>
      </c>
      <c r="H24" s="33" t="s">
        <v>49</v>
      </c>
      <c r="I24" s="74">
        <v>0.73</v>
      </c>
      <c r="J24" s="31"/>
      <c r="K24" s="23"/>
    </row>
    <row r="25" spans="2:11" ht="43.5" customHeight="1" x14ac:dyDescent="0.3">
      <c r="B25" s="39" t="s">
        <v>90</v>
      </c>
      <c r="C25" s="66" t="s">
        <v>138</v>
      </c>
      <c r="D25" s="24">
        <v>2022</v>
      </c>
      <c r="E25" s="24">
        <v>2023</v>
      </c>
      <c r="F25" s="25">
        <v>5767.18</v>
      </c>
      <c r="G25" s="73">
        <v>9.6199999999999992</v>
      </c>
      <c r="H25" s="33" t="s">
        <v>49</v>
      </c>
      <c r="I25" s="74">
        <v>1.43</v>
      </c>
      <c r="J25" s="31"/>
      <c r="K25" s="23"/>
    </row>
    <row r="26" spans="2:11" ht="81" x14ac:dyDescent="0.3">
      <c r="B26" s="96" t="s">
        <v>91</v>
      </c>
      <c r="C26" s="32" t="s">
        <v>205</v>
      </c>
      <c r="D26" s="24">
        <v>2023</v>
      </c>
      <c r="E26" s="24">
        <v>2023</v>
      </c>
      <c r="F26" s="25">
        <v>993.09</v>
      </c>
      <c r="G26" s="25">
        <v>34443.26</v>
      </c>
      <c r="H26" s="103" t="s">
        <v>139</v>
      </c>
      <c r="I26" s="34"/>
      <c r="J26" s="31"/>
      <c r="K26" s="23"/>
    </row>
    <row r="27" spans="2:11" ht="40.5" x14ac:dyDescent="0.3">
      <c r="B27" s="11" t="s">
        <v>21</v>
      </c>
      <c r="C27" s="36" t="s">
        <v>25</v>
      </c>
      <c r="D27" s="35"/>
      <c r="E27" s="35"/>
      <c r="F27" s="13">
        <v>0</v>
      </c>
      <c r="G27" s="13">
        <v>0</v>
      </c>
      <c r="H27" s="14"/>
      <c r="I27" s="13"/>
      <c r="J27" s="14"/>
      <c r="K27" s="12"/>
    </row>
    <row r="28" spans="2:11" ht="20.25" x14ac:dyDescent="0.3">
      <c r="B28" s="11" t="s">
        <v>22</v>
      </c>
      <c r="C28" s="12" t="s">
        <v>26</v>
      </c>
      <c r="D28" s="35"/>
      <c r="E28" s="35"/>
      <c r="F28" s="13">
        <v>17911.669999999998</v>
      </c>
      <c r="G28" s="13">
        <v>7847.51</v>
      </c>
      <c r="H28" s="14" t="s">
        <v>49</v>
      </c>
      <c r="I28" s="13"/>
      <c r="J28" s="14"/>
      <c r="K28" s="12"/>
    </row>
    <row r="29" spans="2:11" ht="60.75" x14ac:dyDescent="0.3">
      <c r="B29" s="11" t="s">
        <v>23</v>
      </c>
      <c r="C29" s="67" t="s">
        <v>94</v>
      </c>
      <c r="D29" s="11"/>
      <c r="E29" s="11"/>
      <c r="F29" s="68">
        <v>71422</v>
      </c>
      <c r="G29" s="68">
        <v>71422</v>
      </c>
      <c r="H29" s="37" t="s">
        <v>108</v>
      </c>
      <c r="I29" s="12"/>
      <c r="J29" s="12"/>
      <c r="K29" s="12"/>
    </row>
    <row r="30" spans="2:11" ht="60.75" x14ac:dyDescent="0.3">
      <c r="B30" s="69" t="s">
        <v>119</v>
      </c>
      <c r="C30" s="67" t="s">
        <v>94</v>
      </c>
      <c r="D30" s="69"/>
      <c r="E30" s="69"/>
      <c r="F30" s="70">
        <v>218157.68</v>
      </c>
      <c r="G30" s="68">
        <v>218157.68</v>
      </c>
      <c r="H30" s="71" t="s">
        <v>122</v>
      </c>
      <c r="I30" s="72"/>
      <c r="J30" s="72"/>
      <c r="K30" s="72"/>
    </row>
    <row r="31" spans="2:11" ht="60.75" x14ac:dyDescent="0.3">
      <c r="B31" s="69" t="s">
        <v>120</v>
      </c>
      <c r="C31" s="67" t="s">
        <v>140</v>
      </c>
      <c r="D31" s="69"/>
      <c r="E31" s="69"/>
      <c r="F31" s="70"/>
      <c r="G31" s="68">
        <v>268904.28000000003</v>
      </c>
      <c r="H31" s="71" t="s">
        <v>206</v>
      </c>
      <c r="I31" s="72"/>
      <c r="J31" s="72"/>
      <c r="K31" s="72"/>
    </row>
    <row r="32" spans="2:11" ht="20.25" x14ac:dyDescent="0.3">
      <c r="B32" s="11" t="s">
        <v>121</v>
      </c>
      <c r="C32" s="67" t="s">
        <v>92</v>
      </c>
      <c r="D32" s="11"/>
      <c r="E32" s="11"/>
      <c r="F32" s="68">
        <v>438903.05</v>
      </c>
      <c r="G32" s="68">
        <v>620325.18000000005</v>
      </c>
      <c r="H32" s="37" t="s">
        <v>93</v>
      </c>
      <c r="I32" s="12"/>
      <c r="J32" s="12"/>
      <c r="K32" s="12"/>
    </row>
    <row r="33" spans="2:11" ht="20.25" x14ac:dyDescent="0.3">
      <c r="B33" s="5" t="s">
        <v>27</v>
      </c>
      <c r="C33" s="8" t="s">
        <v>28</v>
      </c>
      <c r="D33" s="41"/>
      <c r="E33" s="42"/>
      <c r="F33" s="9">
        <f>F34+F65+F66+F67</f>
        <v>446850.14000000007</v>
      </c>
      <c r="G33" s="9">
        <f>G34+G65+G66+G67</f>
        <v>57868.657000000007</v>
      </c>
      <c r="H33" s="43"/>
      <c r="I33" s="8"/>
      <c r="J33" s="8"/>
      <c r="K33" s="8"/>
    </row>
    <row r="34" spans="2:11" ht="20.25" x14ac:dyDescent="0.3">
      <c r="B34" s="11" t="s">
        <v>29</v>
      </c>
      <c r="C34" s="36" t="s">
        <v>24</v>
      </c>
      <c r="D34" s="35"/>
      <c r="E34" s="35"/>
      <c r="F34" s="13">
        <f>SUM(F35:F39)</f>
        <v>320904.88000000006</v>
      </c>
      <c r="G34" s="13">
        <f>SUM(G35:G61)</f>
        <v>13702.172</v>
      </c>
      <c r="H34" s="14"/>
      <c r="I34" s="12"/>
      <c r="J34" s="12"/>
      <c r="K34" s="12"/>
    </row>
    <row r="35" spans="2:11" ht="60.75" x14ac:dyDescent="0.3">
      <c r="B35" s="46" t="s">
        <v>73</v>
      </c>
      <c r="C35" s="60" t="s">
        <v>72</v>
      </c>
      <c r="D35" s="15">
        <v>2022</v>
      </c>
      <c r="E35" s="15">
        <v>2023</v>
      </c>
      <c r="F35" s="38">
        <v>34551.74</v>
      </c>
      <c r="G35" s="38">
        <f>3435.22+3.17</f>
        <v>3438.39</v>
      </c>
      <c r="H35" s="18" t="s">
        <v>49</v>
      </c>
      <c r="I35" s="44">
        <v>1.8759999999999999</v>
      </c>
      <c r="J35" s="20"/>
      <c r="K35" s="21"/>
    </row>
    <row r="36" spans="2:11" ht="60.75" x14ac:dyDescent="0.3">
      <c r="B36" s="46" t="s">
        <v>74</v>
      </c>
      <c r="C36" s="60" t="s">
        <v>86</v>
      </c>
      <c r="D36" s="15">
        <v>2022</v>
      </c>
      <c r="E36" s="15">
        <v>2022</v>
      </c>
      <c r="F36" s="25">
        <v>283879</v>
      </c>
      <c r="G36" s="38">
        <v>5308.8040000000001</v>
      </c>
      <c r="H36" s="18" t="s">
        <v>54</v>
      </c>
      <c r="I36" s="47">
        <v>5.8970000000000002</v>
      </c>
      <c r="J36" s="21"/>
      <c r="K36" s="21"/>
    </row>
    <row r="37" spans="2:11" ht="40.5" x14ac:dyDescent="0.3">
      <c r="B37" s="46" t="s">
        <v>75</v>
      </c>
      <c r="C37" s="60" t="s">
        <v>141</v>
      </c>
      <c r="D37" s="15">
        <v>2022</v>
      </c>
      <c r="E37" s="15">
        <v>2022</v>
      </c>
      <c r="F37" s="101">
        <v>1425.77</v>
      </c>
      <c r="G37" s="25">
        <v>0</v>
      </c>
      <c r="H37" s="26" t="s">
        <v>49</v>
      </c>
      <c r="I37" s="45">
        <v>0.12</v>
      </c>
      <c r="J37" s="20"/>
      <c r="K37" s="21"/>
    </row>
    <row r="38" spans="2:11" ht="60.75" x14ac:dyDescent="0.3">
      <c r="B38" s="46" t="s">
        <v>76</v>
      </c>
      <c r="C38" s="60" t="s">
        <v>142</v>
      </c>
      <c r="D38" s="15">
        <v>2022</v>
      </c>
      <c r="E38" s="15">
        <v>2022</v>
      </c>
      <c r="F38" s="101">
        <v>698.34</v>
      </c>
      <c r="G38" s="25">
        <v>0</v>
      </c>
      <c r="H38" s="26" t="s">
        <v>49</v>
      </c>
      <c r="I38" s="45">
        <v>0.105</v>
      </c>
      <c r="J38" s="20"/>
      <c r="K38" s="21"/>
    </row>
    <row r="39" spans="2:11" ht="60.75" x14ac:dyDescent="0.3">
      <c r="B39" s="46" t="s">
        <v>77</v>
      </c>
      <c r="C39" s="60" t="s">
        <v>143</v>
      </c>
      <c r="D39" s="15">
        <v>2022</v>
      </c>
      <c r="E39" s="15">
        <v>2022</v>
      </c>
      <c r="F39" s="101">
        <v>350.03</v>
      </c>
      <c r="G39" s="25">
        <v>25.954000000000001</v>
      </c>
      <c r="H39" s="26" t="s">
        <v>49</v>
      </c>
      <c r="I39" s="45">
        <v>0.55200000000000005</v>
      </c>
      <c r="J39" s="20"/>
      <c r="K39" s="21"/>
    </row>
    <row r="40" spans="2:11" ht="40.5" x14ac:dyDescent="0.3">
      <c r="B40" s="46" t="s">
        <v>166</v>
      </c>
      <c r="C40" s="60" t="s">
        <v>144</v>
      </c>
      <c r="D40" s="15">
        <v>2022</v>
      </c>
      <c r="E40" s="15">
        <v>2022</v>
      </c>
      <c r="F40" s="101">
        <v>1709.1</v>
      </c>
      <c r="G40" s="25">
        <v>0</v>
      </c>
      <c r="H40" s="26" t="s">
        <v>49</v>
      </c>
      <c r="I40" s="45">
        <v>0.35</v>
      </c>
      <c r="J40" s="20"/>
      <c r="K40" s="21"/>
    </row>
    <row r="41" spans="2:11" ht="60.75" x14ac:dyDescent="0.3">
      <c r="B41" s="46" t="s">
        <v>167</v>
      </c>
      <c r="C41" s="60" t="s">
        <v>145</v>
      </c>
      <c r="D41" s="15">
        <v>2022</v>
      </c>
      <c r="E41" s="15">
        <v>2022</v>
      </c>
      <c r="F41" s="101">
        <v>1533.9</v>
      </c>
      <c r="G41" s="25">
        <v>0</v>
      </c>
      <c r="H41" s="26" t="s">
        <v>49</v>
      </c>
      <c r="I41" s="45">
        <v>0.34699999999999998</v>
      </c>
      <c r="J41" s="20"/>
      <c r="K41" s="21"/>
    </row>
    <row r="42" spans="2:11" ht="60.75" x14ac:dyDescent="0.3">
      <c r="B42" s="46" t="s">
        <v>168</v>
      </c>
      <c r="C42" s="60" t="s">
        <v>146</v>
      </c>
      <c r="D42" s="15">
        <v>2022</v>
      </c>
      <c r="E42" s="15">
        <v>2022</v>
      </c>
      <c r="F42" s="101">
        <v>485.01</v>
      </c>
      <c r="G42" s="25">
        <v>283.95999999999998</v>
      </c>
      <c r="H42" s="26" t="s">
        <v>49</v>
      </c>
      <c r="I42" s="45">
        <v>0.22600000000000001</v>
      </c>
      <c r="J42" s="20"/>
      <c r="K42" s="21"/>
    </row>
    <row r="43" spans="2:11" ht="60.75" x14ac:dyDescent="0.3">
      <c r="B43" s="46" t="s">
        <v>169</v>
      </c>
      <c r="C43" s="60" t="s">
        <v>147</v>
      </c>
      <c r="D43" s="15">
        <v>2022</v>
      </c>
      <c r="E43" s="15">
        <v>2022</v>
      </c>
      <c r="F43" s="101">
        <v>3579.28</v>
      </c>
      <c r="G43" s="25">
        <v>2533.37</v>
      </c>
      <c r="H43" s="26" t="s">
        <v>49</v>
      </c>
      <c r="I43" s="105">
        <v>0.54</v>
      </c>
      <c r="J43" s="20"/>
      <c r="K43" s="21"/>
    </row>
    <row r="44" spans="2:11" ht="60.75" x14ac:dyDescent="0.3">
      <c r="B44" s="46" t="s">
        <v>170</v>
      </c>
      <c r="C44" s="60" t="s">
        <v>148</v>
      </c>
      <c r="D44" s="15">
        <v>2022</v>
      </c>
      <c r="E44" s="15">
        <v>2022</v>
      </c>
      <c r="F44" s="101">
        <v>507.14</v>
      </c>
      <c r="G44" s="25">
        <v>44.2</v>
      </c>
      <c r="H44" s="26" t="s">
        <v>49</v>
      </c>
      <c r="I44" s="45">
        <v>0.06</v>
      </c>
      <c r="J44" s="20"/>
      <c r="K44" s="21"/>
    </row>
    <row r="45" spans="2:11" ht="60.75" x14ac:dyDescent="0.3">
      <c r="B45" s="46" t="s">
        <v>171</v>
      </c>
      <c r="C45" s="60" t="s">
        <v>149</v>
      </c>
      <c r="D45" s="15">
        <v>2022</v>
      </c>
      <c r="E45" s="15">
        <v>2022</v>
      </c>
      <c r="F45" s="101">
        <v>838.81</v>
      </c>
      <c r="G45" s="25">
        <v>45.54</v>
      </c>
      <c r="H45" s="26" t="s">
        <v>49</v>
      </c>
      <c r="I45" s="45">
        <v>7.4999999999999997E-2</v>
      </c>
      <c r="J45" s="20"/>
      <c r="K45" s="21"/>
    </row>
    <row r="46" spans="2:11" ht="60.75" x14ac:dyDescent="0.3">
      <c r="B46" s="46" t="s">
        <v>172</v>
      </c>
      <c r="C46" s="60" t="s">
        <v>150</v>
      </c>
      <c r="D46" s="15">
        <v>2022</v>
      </c>
      <c r="E46" s="15">
        <v>2022</v>
      </c>
      <c r="F46" s="101">
        <v>568.14</v>
      </c>
      <c r="G46" s="25">
        <v>55.67</v>
      </c>
      <c r="H46" s="26" t="s">
        <v>49</v>
      </c>
      <c r="I46" s="45">
        <v>0.155</v>
      </c>
      <c r="J46" s="20"/>
      <c r="K46" s="21"/>
    </row>
    <row r="47" spans="2:11" ht="60.75" x14ac:dyDescent="0.3">
      <c r="B47" s="46" t="s">
        <v>173</v>
      </c>
      <c r="C47" s="60" t="s">
        <v>151</v>
      </c>
      <c r="D47" s="15">
        <v>2022</v>
      </c>
      <c r="E47" s="15">
        <v>2022</v>
      </c>
      <c r="F47" s="101">
        <v>761.34</v>
      </c>
      <c r="G47" s="25">
        <v>66.23</v>
      </c>
      <c r="H47" s="26" t="s">
        <v>49</v>
      </c>
      <c r="I47" s="45">
        <v>0.26500000000000001</v>
      </c>
      <c r="J47" s="20"/>
      <c r="K47" s="21"/>
    </row>
    <row r="48" spans="2:11" ht="81" x14ac:dyDescent="0.3">
      <c r="B48" s="46" t="s">
        <v>174</v>
      </c>
      <c r="C48" s="60" t="s">
        <v>152</v>
      </c>
      <c r="D48" s="15">
        <v>2022</v>
      </c>
      <c r="E48" s="15">
        <v>2022</v>
      </c>
      <c r="F48" s="101">
        <v>1109.0899999999999</v>
      </c>
      <c r="G48" s="25">
        <v>164.11</v>
      </c>
      <c r="H48" s="26" t="s">
        <v>49</v>
      </c>
      <c r="I48" s="45">
        <v>0.43</v>
      </c>
      <c r="J48" s="20"/>
      <c r="K48" s="21"/>
    </row>
    <row r="49" spans="2:11" ht="40.5" x14ac:dyDescent="0.3">
      <c r="B49" s="46" t="s">
        <v>175</v>
      </c>
      <c r="C49" s="60" t="s">
        <v>153</v>
      </c>
      <c r="D49" s="15">
        <v>2022</v>
      </c>
      <c r="E49" s="15">
        <v>2022</v>
      </c>
      <c r="F49" s="101">
        <v>1006.52</v>
      </c>
      <c r="G49" s="25">
        <v>742.23</v>
      </c>
      <c r="H49" s="26" t="s">
        <v>49</v>
      </c>
      <c r="I49" s="45">
        <v>0.214</v>
      </c>
      <c r="J49" s="20"/>
      <c r="K49" s="21"/>
    </row>
    <row r="50" spans="2:11" ht="40.5" x14ac:dyDescent="0.3">
      <c r="B50" s="46" t="s">
        <v>176</v>
      </c>
      <c r="C50" s="98" t="s">
        <v>154</v>
      </c>
      <c r="D50" s="15">
        <v>2022</v>
      </c>
      <c r="E50" s="15">
        <v>2022</v>
      </c>
      <c r="F50" s="101">
        <v>2151.9299999999998</v>
      </c>
      <c r="G50" s="25">
        <v>0</v>
      </c>
      <c r="H50" s="26" t="s">
        <v>49</v>
      </c>
      <c r="I50" s="45">
        <v>0.503</v>
      </c>
      <c r="J50" s="20"/>
      <c r="K50" s="21"/>
    </row>
    <row r="51" spans="2:11" ht="40.5" x14ac:dyDescent="0.3">
      <c r="B51" s="46" t="s">
        <v>177</v>
      </c>
      <c r="C51" s="99" t="s">
        <v>155</v>
      </c>
      <c r="D51" s="24">
        <v>2022</v>
      </c>
      <c r="E51" s="24">
        <v>2022</v>
      </c>
      <c r="F51" s="101">
        <v>5030.34</v>
      </c>
      <c r="G51" s="25">
        <v>0</v>
      </c>
      <c r="H51" s="26" t="s">
        <v>49</v>
      </c>
      <c r="I51" s="45">
        <v>1.0840000000000001</v>
      </c>
      <c r="J51" s="20"/>
      <c r="K51" s="21"/>
    </row>
    <row r="52" spans="2:11" ht="40.5" x14ac:dyDescent="0.3">
      <c r="B52" s="46" t="s">
        <v>178</v>
      </c>
      <c r="C52" s="99" t="s">
        <v>156</v>
      </c>
      <c r="D52" s="24">
        <v>2022</v>
      </c>
      <c r="E52" s="24">
        <v>2022</v>
      </c>
      <c r="F52" s="101">
        <v>4810.53</v>
      </c>
      <c r="G52" s="25">
        <v>0</v>
      </c>
      <c r="H52" s="26" t="s">
        <v>49</v>
      </c>
      <c r="I52" s="45">
        <v>1.9419999999999999</v>
      </c>
      <c r="J52" s="20"/>
      <c r="K52" s="21"/>
    </row>
    <row r="53" spans="2:11" ht="60.75" x14ac:dyDescent="0.3">
      <c r="B53" s="46" t="s">
        <v>179</v>
      </c>
      <c r="C53" s="99" t="s">
        <v>157</v>
      </c>
      <c r="D53" s="24">
        <v>2022</v>
      </c>
      <c r="E53" s="24">
        <v>2022</v>
      </c>
      <c r="F53" s="101">
        <v>554.28</v>
      </c>
      <c r="G53" s="25">
        <v>0</v>
      </c>
      <c r="H53" s="26" t="s">
        <v>49</v>
      </c>
      <c r="I53" s="45">
        <v>0.89849999999999997</v>
      </c>
      <c r="J53" s="20"/>
      <c r="K53" s="21"/>
    </row>
    <row r="54" spans="2:11" ht="40.5" x14ac:dyDescent="0.3">
      <c r="B54" s="46" t="s">
        <v>180</v>
      </c>
      <c r="C54" s="99" t="s">
        <v>158</v>
      </c>
      <c r="D54" s="24">
        <v>2022</v>
      </c>
      <c r="E54" s="24">
        <v>2022</v>
      </c>
      <c r="F54" s="101">
        <v>1129.58</v>
      </c>
      <c r="G54" s="25">
        <v>0</v>
      </c>
      <c r="H54" s="26" t="s">
        <v>49</v>
      </c>
      <c r="I54" s="45">
        <v>0.312</v>
      </c>
      <c r="J54" s="20"/>
      <c r="K54" s="21"/>
    </row>
    <row r="55" spans="2:11" ht="40.5" x14ac:dyDescent="0.3">
      <c r="B55" s="100" t="s">
        <v>181</v>
      </c>
      <c r="C55" s="99" t="s">
        <v>159</v>
      </c>
      <c r="D55" s="24">
        <v>2022</v>
      </c>
      <c r="E55" s="24">
        <v>2022</v>
      </c>
      <c r="F55" s="101">
        <v>279.23</v>
      </c>
      <c r="G55" s="25">
        <f>259.37+0.23</f>
        <v>259.60000000000002</v>
      </c>
      <c r="H55" s="26" t="s">
        <v>49</v>
      </c>
      <c r="I55" s="45">
        <v>0.19139999999999999</v>
      </c>
      <c r="J55" s="20"/>
      <c r="K55" s="21"/>
    </row>
    <row r="56" spans="2:11" ht="40.5" x14ac:dyDescent="0.3">
      <c r="B56" s="46" t="s">
        <v>182</v>
      </c>
      <c r="C56" s="99" t="s">
        <v>160</v>
      </c>
      <c r="D56" s="24">
        <v>2022</v>
      </c>
      <c r="E56" s="24">
        <v>2022</v>
      </c>
      <c r="F56" s="101">
        <v>329.93</v>
      </c>
      <c r="G56" s="25">
        <v>288.97399999999999</v>
      </c>
      <c r="H56" s="26" t="s">
        <v>49</v>
      </c>
      <c r="I56" s="45">
        <v>0.109</v>
      </c>
      <c r="J56" s="20"/>
      <c r="K56" s="21"/>
    </row>
    <row r="57" spans="2:11" ht="40.5" x14ac:dyDescent="0.3">
      <c r="B57" s="46" t="s">
        <v>183</v>
      </c>
      <c r="C57" s="99" t="s">
        <v>161</v>
      </c>
      <c r="D57" s="24">
        <v>2022</v>
      </c>
      <c r="E57" s="24">
        <v>2022</v>
      </c>
      <c r="F57" s="101">
        <v>6711.53</v>
      </c>
      <c r="G57" s="25">
        <v>0</v>
      </c>
      <c r="H57" s="26" t="s">
        <v>49</v>
      </c>
      <c r="I57" s="45">
        <v>0.86</v>
      </c>
      <c r="J57" s="20"/>
      <c r="K57" s="21"/>
    </row>
    <row r="58" spans="2:11" ht="40.5" x14ac:dyDescent="0.3">
      <c r="B58" s="46" t="s">
        <v>184</v>
      </c>
      <c r="C58" s="99" t="s">
        <v>162</v>
      </c>
      <c r="D58" s="24">
        <v>2022</v>
      </c>
      <c r="E58" s="24">
        <v>2022</v>
      </c>
      <c r="F58" s="101">
        <v>515.91</v>
      </c>
      <c r="G58" s="25">
        <v>0</v>
      </c>
      <c r="H58" s="26" t="s">
        <v>49</v>
      </c>
      <c r="I58" s="45">
        <v>0.188</v>
      </c>
      <c r="J58" s="20"/>
      <c r="K58" s="21"/>
    </row>
    <row r="59" spans="2:11" ht="40.5" x14ac:dyDescent="0.3">
      <c r="B59" s="46" t="s">
        <v>185</v>
      </c>
      <c r="C59" s="99" t="s">
        <v>163</v>
      </c>
      <c r="D59" s="24">
        <v>2022</v>
      </c>
      <c r="E59" s="24">
        <v>2022</v>
      </c>
      <c r="F59" s="101">
        <v>171.37</v>
      </c>
      <c r="G59" s="25">
        <v>0</v>
      </c>
      <c r="H59" s="26" t="s">
        <v>49</v>
      </c>
      <c r="I59" s="45">
        <v>3.85E-2</v>
      </c>
      <c r="J59" s="20"/>
      <c r="K59" s="21"/>
    </row>
    <row r="60" spans="2:11" ht="40.5" x14ac:dyDescent="0.3">
      <c r="B60" s="46" t="s">
        <v>186</v>
      </c>
      <c r="C60" s="60" t="s">
        <v>164</v>
      </c>
      <c r="D60" s="24">
        <v>2022</v>
      </c>
      <c r="E60" s="24">
        <v>2022</v>
      </c>
      <c r="F60" s="102">
        <v>1523.37</v>
      </c>
      <c r="G60" s="25">
        <v>177.57</v>
      </c>
      <c r="H60" s="26" t="s">
        <v>49</v>
      </c>
      <c r="I60" s="45"/>
      <c r="J60" s="20"/>
      <c r="K60" s="21"/>
    </row>
    <row r="61" spans="2:11" ht="40.5" x14ac:dyDescent="0.3">
      <c r="B61" s="97" t="s">
        <v>187</v>
      </c>
      <c r="C61" s="60" t="s">
        <v>165</v>
      </c>
      <c r="D61" s="24">
        <v>2022</v>
      </c>
      <c r="E61" s="24">
        <v>2022</v>
      </c>
      <c r="F61" s="102">
        <v>1469.11</v>
      </c>
      <c r="G61" s="25">
        <v>267.57</v>
      </c>
      <c r="H61" s="26" t="s">
        <v>49</v>
      </c>
      <c r="I61" s="45"/>
      <c r="J61" s="20"/>
      <c r="K61" s="21"/>
    </row>
    <row r="62" spans="2:11" ht="40.5" x14ac:dyDescent="0.3">
      <c r="B62" s="97" t="s">
        <v>188</v>
      </c>
      <c r="C62" s="60" t="s">
        <v>202</v>
      </c>
      <c r="D62" s="15">
        <v>2021</v>
      </c>
      <c r="E62" s="15">
        <v>2025</v>
      </c>
      <c r="F62" s="106">
        <v>1226.4100000000001</v>
      </c>
      <c r="G62" s="107">
        <v>0</v>
      </c>
      <c r="H62" s="26" t="s">
        <v>49</v>
      </c>
      <c r="I62" s="45">
        <v>0.10199999999999999</v>
      </c>
      <c r="J62" s="20"/>
      <c r="K62" s="21"/>
    </row>
    <row r="63" spans="2:11" ht="60.75" x14ac:dyDescent="0.3">
      <c r="B63" s="97" t="s">
        <v>189</v>
      </c>
      <c r="C63" s="60" t="s">
        <v>203</v>
      </c>
      <c r="D63" s="15">
        <v>2021</v>
      </c>
      <c r="E63" s="15">
        <v>2025</v>
      </c>
      <c r="F63" s="106">
        <v>786.44</v>
      </c>
      <c r="G63" s="107">
        <v>0</v>
      </c>
      <c r="H63" s="26" t="s">
        <v>49</v>
      </c>
      <c r="I63" s="45">
        <v>6.0999999999999999E-2</v>
      </c>
      <c r="J63" s="20"/>
      <c r="K63" s="21"/>
    </row>
    <row r="64" spans="2:11" ht="20.25" x14ac:dyDescent="0.3">
      <c r="B64" s="97" t="s">
        <v>190</v>
      </c>
      <c r="C64" s="60" t="s">
        <v>204</v>
      </c>
      <c r="D64" s="15">
        <v>2021</v>
      </c>
      <c r="E64" s="15">
        <v>2025</v>
      </c>
      <c r="F64" s="106">
        <v>955.29</v>
      </c>
      <c r="G64" s="107">
        <v>0</v>
      </c>
      <c r="H64" s="26" t="s">
        <v>49</v>
      </c>
      <c r="I64" s="45">
        <v>7.1999999999999995E-2</v>
      </c>
      <c r="J64" s="20"/>
      <c r="K64" s="21"/>
    </row>
    <row r="65" spans="2:11" ht="20.25" customHeight="1" x14ac:dyDescent="0.3">
      <c r="B65" s="11" t="s">
        <v>30</v>
      </c>
      <c r="C65" s="36" t="s">
        <v>33</v>
      </c>
      <c r="D65" s="12"/>
      <c r="E65" s="12"/>
      <c r="F65" s="13">
        <v>60824.65</v>
      </c>
      <c r="G65" s="13">
        <v>17959.13</v>
      </c>
      <c r="H65" s="14" t="s">
        <v>49</v>
      </c>
      <c r="I65" s="12"/>
      <c r="J65" s="12"/>
      <c r="K65" s="12"/>
    </row>
    <row r="66" spans="2:11" ht="20.25" customHeight="1" x14ac:dyDescent="0.3">
      <c r="B66" s="11" t="s">
        <v>31</v>
      </c>
      <c r="C66" s="36" t="s">
        <v>26</v>
      </c>
      <c r="D66" s="12"/>
      <c r="E66" s="12"/>
      <c r="F66" s="13">
        <v>53326.31</v>
      </c>
      <c r="G66" s="13">
        <v>25419.427</v>
      </c>
      <c r="H66" s="14" t="s">
        <v>49</v>
      </c>
      <c r="I66" s="12"/>
      <c r="J66" s="12"/>
      <c r="K66" s="12"/>
    </row>
    <row r="67" spans="2:11" ht="18.75" customHeight="1" x14ac:dyDescent="0.3">
      <c r="B67" s="11" t="s">
        <v>32</v>
      </c>
      <c r="C67" s="36" t="s">
        <v>84</v>
      </c>
      <c r="D67" s="12"/>
      <c r="E67" s="12"/>
      <c r="F67" s="13">
        <v>11794.3</v>
      </c>
      <c r="G67" s="13">
        <v>787.928</v>
      </c>
      <c r="H67" s="14" t="s">
        <v>49</v>
      </c>
      <c r="I67" s="12"/>
      <c r="J67" s="12"/>
      <c r="K67" s="12"/>
    </row>
    <row r="68" spans="2:11" ht="18.75" customHeight="1" x14ac:dyDescent="0.3">
      <c r="B68" s="5" t="s">
        <v>34</v>
      </c>
      <c r="C68" s="8" t="s">
        <v>35</v>
      </c>
      <c r="D68" s="7"/>
      <c r="E68" s="8"/>
      <c r="F68" s="9">
        <f>SUM(F69:F73)</f>
        <v>217322.12400000001</v>
      </c>
      <c r="G68" s="9">
        <f>SUM(G69:G73)</f>
        <v>207426.40299999999</v>
      </c>
      <c r="H68" s="48"/>
      <c r="I68" s="8"/>
      <c r="J68" s="8"/>
      <c r="K68" s="8"/>
    </row>
    <row r="69" spans="2:11" ht="20.25" customHeight="1" x14ac:dyDescent="0.3">
      <c r="B69" s="24" t="s">
        <v>36</v>
      </c>
      <c r="C69" s="23" t="s">
        <v>37</v>
      </c>
      <c r="D69" s="49"/>
      <c r="E69" s="23"/>
      <c r="F69" s="38">
        <v>46974.34</v>
      </c>
      <c r="G69" s="38">
        <v>46725.9</v>
      </c>
      <c r="H69" s="50" t="s">
        <v>49</v>
      </c>
      <c r="I69" s="23"/>
      <c r="J69" s="23"/>
      <c r="K69" s="23"/>
    </row>
    <row r="70" spans="2:11" ht="20.25" customHeight="1" x14ac:dyDescent="0.3">
      <c r="B70" s="24" t="s">
        <v>38</v>
      </c>
      <c r="C70" s="23" t="s">
        <v>191</v>
      </c>
      <c r="D70" s="49"/>
      <c r="E70" s="23"/>
      <c r="F70" s="38">
        <v>144930.886</v>
      </c>
      <c r="G70" s="38">
        <v>135599.367</v>
      </c>
      <c r="H70" s="50" t="s">
        <v>49</v>
      </c>
      <c r="I70" s="21"/>
      <c r="J70" s="21"/>
      <c r="K70" s="21"/>
    </row>
    <row r="71" spans="2:11" ht="20.25" customHeight="1" x14ac:dyDescent="0.3">
      <c r="B71" s="15" t="s">
        <v>39</v>
      </c>
      <c r="C71" s="21" t="s">
        <v>192</v>
      </c>
      <c r="D71" s="104"/>
      <c r="E71" s="21"/>
      <c r="F71" s="38">
        <v>5505.5</v>
      </c>
      <c r="G71" s="38">
        <v>5200.03</v>
      </c>
      <c r="H71" s="50" t="s">
        <v>49</v>
      </c>
      <c r="I71" s="21"/>
      <c r="J71" s="21"/>
      <c r="K71" s="21"/>
    </row>
    <row r="72" spans="2:11" ht="20.25" customHeight="1" x14ac:dyDescent="0.3">
      <c r="B72" s="39" t="s">
        <v>199</v>
      </c>
      <c r="C72" s="23" t="s">
        <v>40</v>
      </c>
      <c r="D72" s="49"/>
      <c r="E72" s="23"/>
      <c r="F72" s="38">
        <v>14089.418</v>
      </c>
      <c r="G72" s="38">
        <v>14079.126</v>
      </c>
      <c r="H72" s="50" t="s">
        <v>49</v>
      </c>
      <c r="I72" s="23"/>
      <c r="J72" s="23"/>
      <c r="K72" s="23"/>
    </row>
    <row r="73" spans="2:11" ht="20.25" customHeight="1" x14ac:dyDescent="0.3">
      <c r="B73" s="24" t="s">
        <v>200</v>
      </c>
      <c r="C73" s="23" t="s">
        <v>53</v>
      </c>
      <c r="D73" s="49"/>
      <c r="E73" s="23"/>
      <c r="F73" s="38">
        <v>5821.98</v>
      </c>
      <c r="G73" s="38">
        <v>5821.98</v>
      </c>
      <c r="H73" s="50" t="s">
        <v>49</v>
      </c>
      <c r="I73" s="23"/>
      <c r="J73" s="23"/>
      <c r="K73" s="23"/>
    </row>
    <row r="74" spans="2:11" ht="20.25" x14ac:dyDescent="0.3">
      <c r="B74" s="5" t="s">
        <v>41</v>
      </c>
      <c r="C74" s="8" t="s">
        <v>50</v>
      </c>
      <c r="D74" s="41" t="s">
        <v>43</v>
      </c>
      <c r="E74" s="42" t="s">
        <v>43</v>
      </c>
      <c r="F74" s="9">
        <f>F75+F95</f>
        <v>532284.49499999988</v>
      </c>
      <c r="G74" s="9">
        <f>G75+G95</f>
        <v>67559.866999999998</v>
      </c>
      <c r="H74" s="48"/>
      <c r="I74" s="8" t="s">
        <v>43</v>
      </c>
      <c r="J74" s="8" t="s">
        <v>43</v>
      </c>
      <c r="K74" s="8" t="s">
        <v>43</v>
      </c>
    </row>
    <row r="75" spans="2:11" ht="20.25" x14ac:dyDescent="0.3">
      <c r="B75" s="11" t="s">
        <v>55</v>
      </c>
      <c r="C75" s="36" t="s">
        <v>62</v>
      </c>
      <c r="D75" s="12"/>
      <c r="E75" s="12"/>
      <c r="F75" s="13">
        <f>SUM(F76:F94)</f>
        <v>532284.49499999988</v>
      </c>
      <c r="G75" s="13">
        <f>SUM(G76:G94)</f>
        <v>67559.866999999998</v>
      </c>
      <c r="H75" s="37"/>
      <c r="I75" s="12"/>
      <c r="J75" s="12"/>
      <c r="K75" s="12"/>
    </row>
    <row r="76" spans="2:11" ht="20.25" x14ac:dyDescent="0.3">
      <c r="B76" s="24" t="s">
        <v>56</v>
      </c>
      <c r="C76" s="40" t="s">
        <v>87</v>
      </c>
      <c r="D76" s="39" t="s">
        <v>110</v>
      </c>
      <c r="E76" s="24" t="s">
        <v>116</v>
      </c>
      <c r="F76" s="38">
        <v>399820</v>
      </c>
      <c r="G76" s="38">
        <v>52.557000000000002</v>
      </c>
      <c r="H76" s="51" t="s">
        <v>54</v>
      </c>
      <c r="I76" s="52">
        <v>63.8</v>
      </c>
      <c r="J76" s="23"/>
      <c r="K76" s="23"/>
    </row>
    <row r="77" spans="2:11" ht="40.5" x14ac:dyDescent="0.3">
      <c r="B77" s="24" t="s">
        <v>59</v>
      </c>
      <c r="C77" s="40" t="s">
        <v>88</v>
      </c>
      <c r="D77" s="53">
        <v>2021</v>
      </c>
      <c r="E77" s="24">
        <v>2023</v>
      </c>
      <c r="F77" s="38">
        <v>28447.599999999999</v>
      </c>
      <c r="G77" s="38">
        <v>1367.3</v>
      </c>
      <c r="H77" s="51" t="s">
        <v>54</v>
      </c>
      <c r="I77" s="52">
        <v>5.0999999999999996</v>
      </c>
      <c r="J77" s="23"/>
      <c r="K77" s="23"/>
    </row>
    <row r="78" spans="2:11" ht="20.25" x14ac:dyDescent="0.3">
      <c r="B78" s="24" t="s">
        <v>60</v>
      </c>
      <c r="C78" s="40" t="s">
        <v>89</v>
      </c>
      <c r="D78" s="53">
        <v>2021</v>
      </c>
      <c r="E78" s="24">
        <v>2023</v>
      </c>
      <c r="F78" s="38">
        <v>34204.1</v>
      </c>
      <c r="G78" s="38">
        <v>1528.67</v>
      </c>
      <c r="H78" s="51" t="s">
        <v>54</v>
      </c>
      <c r="I78" s="52">
        <v>6.2</v>
      </c>
      <c r="J78" s="23"/>
      <c r="K78" s="23"/>
    </row>
    <row r="79" spans="2:11" ht="40.5" x14ac:dyDescent="0.3">
      <c r="B79" s="24" t="s">
        <v>61</v>
      </c>
      <c r="C79" s="40" t="s">
        <v>193</v>
      </c>
      <c r="D79" s="53">
        <v>2022</v>
      </c>
      <c r="E79" s="24">
        <v>2023</v>
      </c>
      <c r="F79" s="38">
        <v>201.5</v>
      </c>
      <c r="G79" s="38">
        <f>137.49+7.9</f>
        <v>145.39000000000001</v>
      </c>
      <c r="H79" s="54" t="s">
        <v>49</v>
      </c>
      <c r="I79" s="52">
        <v>0.122</v>
      </c>
      <c r="J79" s="23"/>
      <c r="K79" s="23"/>
    </row>
    <row r="80" spans="2:11" ht="20.25" x14ac:dyDescent="0.3">
      <c r="B80" s="24" t="s">
        <v>65</v>
      </c>
      <c r="C80" s="40" t="s">
        <v>123</v>
      </c>
      <c r="D80" s="53">
        <v>2022</v>
      </c>
      <c r="E80" s="24">
        <v>2023</v>
      </c>
      <c r="F80" s="38">
        <v>5839.0889999999999</v>
      </c>
      <c r="G80" s="38">
        <v>2388.87</v>
      </c>
      <c r="H80" s="54" t="s">
        <v>93</v>
      </c>
      <c r="I80" s="52">
        <v>8.1999999999999993</v>
      </c>
      <c r="J80" s="23"/>
      <c r="K80" s="23"/>
    </row>
    <row r="81" spans="2:11" ht="20.25" x14ac:dyDescent="0.3">
      <c r="B81" s="24" t="s">
        <v>67</v>
      </c>
      <c r="C81" s="40" t="s">
        <v>124</v>
      </c>
      <c r="D81" s="53">
        <v>2022</v>
      </c>
      <c r="E81" s="24">
        <v>2024</v>
      </c>
      <c r="F81" s="38">
        <v>6322.9589999999998</v>
      </c>
      <c r="G81" s="38">
        <v>6323.15</v>
      </c>
      <c r="H81" s="54" t="s">
        <v>93</v>
      </c>
      <c r="I81" s="52">
        <v>19.3</v>
      </c>
      <c r="J81" s="23"/>
      <c r="K81" s="23"/>
    </row>
    <row r="82" spans="2:11" ht="20.25" x14ac:dyDescent="0.3">
      <c r="B82" s="24" t="s">
        <v>68</v>
      </c>
      <c r="C82" s="40" t="s">
        <v>125</v>
      </c>
      <c r="D82" s="53">
        <v>2022</v>
      </c>
      <c r="E82" s="24">
        <v>2024</v>
      </c>
      <c r="F82" s="38">
        <v>8498.7890000000007</v>
      </c>
      <c r="G82" s="38">
        <v>8498.98</v>
      </c>
      <c r="H82" s="54" t="s">
        <v>93</v>
      </c>
      <c r="I82" s="52">
        <v>26</v>
      </c>
      <c r="J82" s="23"/>
      <c r="K82" s="23"/>
    </row>
    <row r="83" spans="2:11" ht="20.25" x14ac:dyDescent="0.3">
      <c r="B83" s="24" t="s">
        <v>69</v>
      </c>
      <c r="C83" s="40" t="s">
        <v>126</v>
      </c>
      <c r="D83" s="53">
        <v>2022</v>
      </c>
      <c r="E83" s="24">
        <v>2024</v>
      </c>
      <c r="F83" s="38">
        <v>9020.5889999999999</v>
      </c>
      <c r="G83" s="38">
        <v>9020.7800000000007</v>
      </c>
      <c r="H83" s="54" t="s">
        <v>93</v>
      </c>
      <c r="I83" s="52">
        <v>27.7</v>
      </c>
      <c r="J83" s="23"/>
      <c r="K83" s="23"/>
    </row>
    <row r="84" spans="2:11" ht="20.25" x14ac:dyDescent="0.3">
      <c r="B84" s="24" t="s">
        <v>70</v>
      </c>
      <c r="C84" s="40" t="s">
        <v>127</v>
      </c>
      <c r="D84" s="53">
        <v>2022</v>
      </c>
      <c r="E84" s="24">
        <v>2024</v>
      </c>
      <c r="F84" s="38">
        <v>9970.6090000000004</v>
      </c>
      <c r="G84" s="38">
        <v>9970.7999999999993</v>
      </c>
      <c r="H84" s="54" t="s">
        <v>93</v>
      </c>
      <c r="I84" s="52">
        <v>30.5</v>
      </c>
      <c r="J84" s="23"/>
      <c r="K84" s="23"/>
    </row>
    <row r="85" spans="2:11" ht="20.25" x14ac:dyDescent="0.3">
      <c r="B85" s="24" t="s">
        <v>104</v>
      </c>
      <c r="C85" s="27" t="s">
        <v>95</v>
      </c>
      <c r="D85" s="53">
        <v>2022</v>
      </c>
      <c r="E85" s="24">
        <v>2025</v>
      </c>
      <c r="F85" s="38">
        <v>2021.89</v>
      </c>
      <c r="G85" s="38">
        <v>1961.42</v>
      </c>
      <c r="H85" s="54" t="s">
        <v>93</v>
      </c>
      <c r="I85" s="55">
        <v>12.7</v>
      </c>
      <c r="J85" s="23"/>
      <c r="K85" s="23"/>
    </row>
    <row r="86" spans="2:11" ht="20.25" x14ac:dyDescent="0.3">
      <c r="B86" s="24" t="s">
        <v>105</v>
      </c>
      <c r="C86" s="27" t="s">
        <v>96</v>
      </c>
      <c r="D86" s="53">
        <v>2022</v>
      </c>
      <c r="E86" s="24">
        <v>2025</v>
      </c>
      <c r="F86" s="38">
        <v>732.33</v>
      </c>
      <c r="G86" s="38">
        <v>710.56</v>
      </c>
      <c r="H86" s="54" t="s">
        <v>93</v>
      </c>
      <c r="I86" s="55">
        <v>1.5</v>
      </c>
      <c r="J86" s="23"/>
      <c r="K86" s="23"/>
    </row>
    <row r="87" spans="2:11" ht="20.25" x14ac:dyDescent="0.3">
      <c r="B87" s="24" t="s">
        <v>106</v>
      </c>
      <c r="C87" s="27" t="s">
        <v>97</v>
      </c>
      <c r="D87" s="53">
        <v>2022</v>
      </c>
      <c r="E87" s="24">
        <v>2025</v>
      </c>
      <c r="F87" s="38">
        <v>2848.5</v>
      </c>
      <c r="G87" s="38">
        <v>2763.24</v>
      </c>
      <c r="H87" s="54" t="s">
        <v>93</v>
      </c>
      <c r="I87" s="55">
        <v>6.5</v>
      </c>
      <c r="J87" s="23"/>
      <c r="K87" s="23"/>
    </row>
    <row r="88" spans="2:11" ht="20.25" x14ac:dyDescent="0.3">
      <c r="B88" s="24" t="s">
        <v>107</v>
      </c>
      <c r="C88" s="27" t="s">
        <v>98</v>
      </c>
      <c r="D88" s="53">
        <v>2022</v>
      </c>
      <c r="E88" s="24">
        <v>2025</v>
      </c>
      <c r="F88" s="38">
        <v>5611.44</v>
      </c>
      <c r="G88" s="38">
        <v>5443.29</v>
      </c>
      <c r="H88" s="54" t="s">
        <v>93</v>
      </c>
      <c r="I88" s="55">
        <v>7.5</v>
      </c>
      <c r="J88" s="23"/>
      <c r="K88" s="23"/>
    </row>
    <row r="89" spans="2:11" ht="20.25" x14ac:dyDescent="0.3">
      <c r="B89" s="24" t="s">
        <v>194</v>
      </c>
      <c r="C89" s="27" t="s">
        <v>99</v>
      </c>
      <c r="D89" s="53">
        <v>2022</v>
      </c>
      <c r="E89" s="24">
        <v>2025</v>
      </c>
      <c r="F89" s="38">
        <v>3496.72</v>
      </c>
      <c r="G89" s="38">
        <v>3392.01</v>
      </c>
      <c r="H89" s="54" t="s">
        <v>93</v>
      </c>
      <c r="I89" s="55">
        <v>8</v>
      </c>
      <c r="J89" s="23"/>
      <c r="K89" s="23"/>
    </row>
    <row r="90" spans="2:11" ht="20.25" x14ac:dyDescent="0.3">
      <c r="B90" s="24" t="s">
        <v>195</v>
      </c>
      <c r="C90" s="27" t="s">
        <v>100</v>
      </c>
      <c r="D90" s="53">
        <v>2022</v>
      </c>
      <c r="E90" s="24">
        <v>2025</v>
      </c>
      <c r="F90" s="38">
        <v>4577.08</v>
      </c>
      <c r="G90" s="38">
        <v>4439.96</v>
      </c>
      <c r="H90" s="54" t="s">
        <v>93</v>
      </c>
      <c r="I90" s="55">
        <v>10.5</v>
      </c>
      <c r="J90" s="23"/>
      <c r="K90" s="23"/>
    </row>
    <row r="91" spans="2:11" ht="20.25" x14ac:dyDescent="0.3">
      <c r="B91" s="24" t="s">
        <v>196</v>
      </c>
      <c r="C91" s="27" t="s">
        <v>101</v>
      </c>
      <c r="D91" s="53">
        <v>2022</v>
      </c>
      <c r="E91" s="24">
        <v>2025</v>
      </c>
      <c r="F91" s="38">
        <v>1876.33</v>
      </c>
      <c r="G91" s="38">
        <v>1745.18</v>
      </c>
      <c r="H91" s="54" t="s">
        <v>93</v>
      </c>
      <c r="I91" s="55">
        <v>4</v>
      </c>
      <c r="J91" s="23"/>
      <c r="K91" s="23"/>
    </row>
    <row r="92" spans="2:11" ht="20.25" x14ac:dyDescent="0.3">
      <c r="B92" s="24" t="s">
        <v>197</v>
      </c>
      <c r="C92" s="27" t="s">
        <v>102</v>
      </c>
      <c r="D92" s="53">
        <v>2022</v>
      </c>
      <c r="E92" s="24">
        <v>2025</v>
      </c>
      <c r="F92" s="38">
        <v>4115.51</v>
      </c>
      <c r="G92" s="38">
        <v>3827.62</v>
      </c>
      <c r="H92" s="54" t="s">
        <v>93</v>
      </c>
      <c r="I92" s="55">
        <v>12.5</v>
      </c>
      <c r="J92" s="23"/>
      <c r="K92" s="23"/>
    </row>
    <row r="93" spans="2:11" ht="20.25" x14ac:dyDescent="0.3">
      <c r="B93" s="24" t="s">
        <v>198</v>
      </c>
      <c r="C93" s="27" t="s">
        <v>103</v>
      </c>
      <c r="D93" s="53">
        <v>2022</v>
      </c>
      <c r="E93" s="24">
        <v>2025</v>
      </c>
      <c r="F93" s="29">
        <v>4279.46</v>
      </c>
      <c r="G93" s="29">
        <v>3980.09</v>
      </c>
      <c r="H93" s="54" t="s">
        <v>93</v>
      </c>
      <c r="I93" s="55">
        <v>21</v>
      </c>
      <c r="J93" s="23"/>
      <c r="K93" s="23"/>
    </row>
    <row r="94" spans="2:11" ht="40.5" x14ac:dyDescent="0.3">
      <c r="B94" s="24" t="s">
        <v>201</v>
      </c>
      <c r="C94" s="27" t="s">
        <v>109</v>
      </c>
      <c r="D94" s="53">
        <v>2022</v>
      </c>
      <c r="E94" s="24">
        <v>2022</v>
      </c>
      <c r="F94" s="25">
        <v>400</v>
      </c>
      <c r="G94" s="25">
        <v>0</v>
      </c>
      <c r="H94" s="54" t="s">
        <v>49</v>
      </c>
      <c r="I94" s="55"/>
      <c r="J94" s="23"/>
      <c r="K94" s="23"/>
    </row>
    <row r="95" spans="2:11" ht="23.25" customHeight="1" x14ac:dyDescent="0.3">
      <c r="B95" s="11" t="s">
        <v>63</v>
      </c>
      <c r="C95" s="36" t="s">
        <v>64</v>
      </c>
      <c r="D95" s="12"/>
      <c r="E95" s="12"/>
      <c r="F95" s="13">
        <v>0</v>
      </c>
      <c r="G95" s="13">
        <v>0</v>
      </c>
      <c r="H95" s="14"/>
      <c r="I95" s="12"/>
      <c r="J95" s="12"/>
      <c r="K95" s="12"/>
    </row>
    <row r="96" spans="2:11" ht="17.25" customHeight="1" x14ac:dyDescent="0.3">
      <c r="B96" s="5" t="s">
        <v>44</v>
      </c>
      <c r="C96" s="8" t="s">
        <v>42</v>
      </c>
      <c r="D96" s="7" t="s">
        <v>43</v>
      </c>
      <c r="E96" s="8" t="s">
        <v>43</v>
      </c>
      <c r="F96" s="9" t="s">
        <v>43</v>
      </c>
      <c r="G96" s="9" t="s">
        <v>43</v>
      </c>
      <c r="H96" s="9" t="s">
        <v>43</v>
      </c>
      <c r="I96" s="8" t="s">
        <v>43</v>
      </c>
      <c r="J96" s="8" t="s">
        <v>43</v>
      </c>
      <c r="K96" s="8" t="s">
        <v>43</v>
      </c>
    </row>
    <row r="97" spans="2:11" ht="17.25" customHeight="1" x14ac:dyDescent="0.3">
      <c r="B97" s="5" t="s">
        <v>51</v>
      </c>
      <c r="C97" s="8" t="s">
        <v>45</v>
      </c>
      <c r="D97" s="7" t="s">
        <v>43</v>
      </c>
      <c r="E97" s="8" t="s">
        <v>43</v>
      </c>
      <c r="F97" s="9">
        <f>F98</f>
        <v>0</v>
      </c>
      <c r="G97" s="9">
        <f>G98</f>
        <v>0</v>
      </c>
      <c r="H97" s="48"/>
      <c r="I97" s="8" t="s">
        <v>43</v>
      </c>
      <c r="J97" s="8" t="s">
        <v>43</v>
      </c>
      <c r="K97" s="8" t="s">
        <v>43</v>
      </c>
    </row>
    <row r="98" spans="2:11" ht="20.25" x14ac:dyDescent="0.3">
      <c r="B98" s="56" t="s">
        <v>52</v>
      </c>
      <c r="C98" s="57" t="s">
        <v>71</v>
      </c>
      <c r="D98" s="58"/>
      <c r="E98" s="58"/>
      <c r="F98" s="38">
        <v>0</v>
      </c>
      <c r="G98" s="38">
        <v>0</v>
      </c>
      <c r="H98" s="50"/>
      <c r="I98" s="58"/>
      <c r="J98" s="58"/>
      <c r="K98" s="58"/>
    </row>
    <row r="102" spans="2:11" ht="18.75" customHeight="1" x14ac:dyDescent="0.5">
      <c r="B102" s="76"/>
      <c r="C102" s="76"/>
      <c r="D102" s="61"/>
      <c r="E102" s="61"/>
      <c r="F102" s="61"/>
      <c r="G102" s="61"/>
      <c r="H102" s="61"/>
      <c r="I102" s="76"/>
      <c r="J102" s="76"/>
      <c r="K102" s="76"/>
    </row>
    <row r="103" spans="2:11" ht="41.25" customHeight="1" x14ac:dyDescent="0.5">
      <c r="B103" s="76"/>
      <c r="C103" s="76"/>
      <c r="D103" s="61"/>
      <c r="E103" s="61"/>
      <c r="F103" s="61"/>
      <c r="G103" s="61"/>
      <c r="H103" s="61"/>
      <c r="I103" s="76"/>
      <c r="J103" s="76"/>
      <c r="K103" s="76"/>
    </row>
    <row r="104" spans="2:11" ht="17.25" customHeight="1" x14ac:dyDescent="0.5">
      <c r="B104" s="62"/>
      <c r="C104" s="62"/>
      <c r="D104" s="61"/>
      <c r="E104" s="61"/>
      <c r="F104" s="61"/>
      <c r="G104" s="61"/>
      <c r="H104" s="61"/>
      <c r="I104" s="63"/>
      <c r="J104" s="63"/>
      <c r="K104" s="63"/>
    </row>
    <row r="105" spans="2:11" ht="33.75" x14ac:dyDescent="0.5">
      <c r="B105" s="62"/>
      <c r="C105" s="62"/>
      <c r="D105" s="61"/>
      <c r="E105" s="61"/>
      <c r="F105" s="61"/>
      <c r="G105" s="61"/>
      <c r="H105" s="61"/>
      <c r="I105" s="61"/>
      <c r="J105" s="64"/>
      <c r="K105" s="64"/>
    </row>
    <row r="106" spans="2:11" ht="15" customHeight="1" x14ac:dyDescent="0.5">
      <c r="B106" s="76"/>
      <c r="C106" s="76"/>
      <c r="D106" s="61"/>
      <c r="E106" s="61"/>
      <c r="F106" s="61"/>
      <c r="G106" s="61"/>
      <c r="H106" s="61"/>
      <c r="I106" s="77"/>
      <c r="J106" s="77"/>
      <c r="K106" s="64"/>
    </row>
    <row r="107" spans="2:11" ht="15" customHeight="1" x14ac:dyDescent="0.5">
      <c r="B107" s="76"/>
      <c r="C107" s="76"/>
      <c r="D107" s="61"/>
      <c r="E107" s="61"/>
      <c r="F107" s="61"/>
      <c r="G107" s="61"/>
      <c r="H107" s="61"/>
      <c r="I107" s="77"/>
      <c r="J107" s="77"/>
      <c r="K107" s="61"/>
    </row>
    <row r="108" spans="2:11" ht="18.75" customHeight="1" x14ac:dyDescent="0.5">
      <c r="B108" s="76"/>
      <c r="C108" s="76"/>
      <c r="D108" s="61"/>
      <c r="E108" s="61"/>
      <c r="F108" s="61"/>
      <c r="G108" s="61"/>
      <c r="H108" s="61"/>
      <c r="I108" s="77"/>
      <c r="J108" s="77"/>
      <c r="K108" s="61"/>
    </row>
    <row r="109" spans="2:11" ht="33.75" x14ac:dyDescent="0.5">
      <c r="B109" s="76"/>
      <c r="C109" s="76"/>
      <c r="D109" s="61"/>
      <c r="E109" s="61"/>
      <c r="F109" s="61"/>
      <c r="G109" s="61"/>
      <c r="H109" s="61"/>
      <c r="I109" s="61"/>
      <c r="J109" s="61"/>
      <c r="K109" s="61"/>
    </row>
    <row r="110" spans="2:11" x14ac:dyDescent="0.25">
      <c r="B110" s="75"/>
      <c r="C110" s="75"/>
    </row>
    <row r="111" spans="2:11" x14ac:dyDescent="0.25">
      <c r="B111" s="75"/>
      <c r="C111" s="75"/>
    </row>
  </sheetData>
  <mergeCells count="13">
    <mergeCell ref="B4:K4"/>
    <mergeCell ref="B5:K5"/>
    <mergeCell ref="B6:K6"/>
    <mergeCell ref="B8:B9"/>
    <mergeCell ref="C8:C9"/>
    <mergeCell ref="D8:E8"/>
    <mergeCell ref="F8:H8"/>
    <mergeCell ref="I8:K8"/>
    <mergeCell ref="B110:C111"/>
    <mergeCell ref="I102:K103"/>
    <mergeCell ref="B102:C103"/>
    <mergeCell ref="B106:C109"/>
    <mergeCell ref="I106:J108"/>
  </mergeCells>
  <pageMargins left="0.7" right="0.7" top="0.75" bottom="0.75" header="0.3" footer="0.3"/>
  <pageSetup paperSize="8" scale="30" orientation="portrait" r:id="rId1"/>
  <rowBreaks count="2" manualBreakCount="2">
    <brk id="23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2023-07-06T12:53:40Z</dcterms:modified>
</cp:coreProperties>
</file>