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3" l="1"/>
  <c r="K34" i="3"/>
  <c r="J34" i="3"/>
  <c r="I34" i="3"/>
  <c r="R33" i="3"/>
  <c r="Q33" i="3"/>
  <c r="R32" i="3"/>
  <c r="Q32" i="3"/>
  <c r="O32" i="3"/>
  <c r="N32" i="3"/>
  <c r="M32" i="3"/>
  <c r="L32" i="3"/>
  <c r="Q31" i="3"/>
  <c r="O31" i="3"/>
  <c r="M31" i="3"/>
  <c r="L31" i="3"/>
  <c r="O30" i="3"/>
  <c r="N30" i="3"/>
  <c r="M30" i="3"/>
  <c r="L30" i="3"/>
  <c r="G30" i="3"/>
  <c r="Q29" i="3"/>
  <c r="O29" i="3"/>
  <c r="M29" i="3"/>
  <c r="M34" i="3" s="1"/>
  <c r="L29" i="3"/>
  <c r="L34" i="3" s="1"/>
  <c r="O28" i="3"/>
  <c r="M28" i="3"/>
  <c r="L28" i="3"/>
  <c r="R21" i="3"/>
  <c r="Q21" i="3"/>
  <c r="P21" i="3"/>
  <c r="P34" i="3" s="1"/>
  <c r="O21" i="3"/>
  <c r="O34" i="3" s="1"/>
  <c r="H21" i="3"/>
  <c r="H34" i="3" s="1"/>
  <c r="G21" i="3"/>
  <c r="R20" i="3"/>
  <c r="R34" i="3" s="1"/>
  <c r="Q20" i="3"/>
  <c r="Q34" i="3" s="1"/>
  <c r="G20" i="3"/>
  <c r="G34" i="3" s="1"/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<sst xmlns="http://schemas.openxmlformats.org/spreadsheetml/2006/main" count="127" uniqueCount="73">
  <si>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</si>
  <si>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</si>
  <si>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</si>
  <si>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</si>
  <si>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</si>
  <si>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</si>
  <si>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</si>
  <si>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</si>
  <si>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</si>
  <si>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</si>
  <si>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</si>
  <si>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</si>
  <si>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</si>
  <si>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</si>
  <si>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</si>
  <si>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</si>
  <si>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</si>
  <si>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</si>
  <si>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</si>
  <si>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</si>
  <si>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</si>
  <si>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</si>
  <si>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</si>
  <si>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</si>
  <si>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</si>
  <si>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</si>
  <si>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</si>
  <si>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</si>
  <si>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</si>
  <si>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</si>
  <si>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</si>
  <si>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</si>
  <si>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</si>
  <si>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</si>
  <si>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</si>
  <si>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</si>
  <si>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</si>
  <si>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</si>
  <si>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</si>
  <si>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</si>
  <si>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</si>
  <si>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</si>
  <si>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</si>
  <si>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</si>
  <si>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</si>
  <si>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</si>
  <si>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</si>
  <si>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</si>
  <si>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</si>
  <si>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</si>
  <si>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</si>
  <si>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</si>
  <si>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</si>
  <si>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</si>
  <si>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</si>
  <si>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</si>
  <si>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</si>
  <si>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</si>
  <si>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</si>
  <si>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</si>
  <si>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</si>
  <si>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</si>
  <si>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</si>
  <si>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</si>
  <si>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</si>
  <si>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</si>
  <si>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</si>
  <si>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</si>
  <si>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</si>
  <si>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</si>
  <si>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Декабрь</t>
  </si>
  <si>
    <t>декабрь</t>
  </si>
  <si>
    <t>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</si>
</sst>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3" sqref="K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72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  <mergeCell ref="K16:K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L14" sqref="L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2:14" ht="18" x14ac:dyDescent="0.25">
      <c r="B10" s="154" t="s">
        <v>64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2:14" ht="18.75" x14ac:dyDescent="0.3">
      <c r="B11" s="192" t="s">
        <v>69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</row>
    <row r="12" spans="2:14" ht="18" x14ac:dyDescent="0.25">
      <c r="B12" s="195" t="s">
        <v>38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71</v>
      </c>
      <c r="N14" s="3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8" t="s">
        <v>16</v>
      </c>
      <c r="C16" s="198" t="s">
        <v>17</v>
      </c>
      <c r="D16" s="198"/>
      <c r="E16" s="200"/>
      <c r="F16" s="201" t="s">
        <v>18</v>
      </c>
      <c r="G16" s="202"/>
      <c r="H16" s="201" t="s">
        <v>21</v>
      </c>
      <c r="I16" s="202"/>
      <c r="J16" s="201" t="s">
        <v>22</v>
      </c>
      <c r="K16" s="203"/>
      <c r="L16" s="203"/>
      <c r="M16" s="203"/>
      <c r="N16" s="202"/>
    </row>
    <row r="17" spans="2:14" x14ac:dyDescent="0.25">
      <c r="B17" s="198"/>
      <c r="C17" s="198"/>
      <c r="D17" s="198"/>
      <c r="E17" s="200"/>
      <c r="F17" s="204" t="s">
        <v>19</v>
      </c>
      <c r="G17" s="205" t="s">
        <v>20</v>
      </c>
      <c r="H17" s="204" t="s">
        <v>19</v>
      </c>
      <c r="I17" s="205" t="s">
        <v>20</v>
      </c>
      <c r="J17" s="204" t="str">
        <f>F17</f>
        <v>количество</v>
      </c>
      <c r="K17" s="198" t="str">
        <f>I17</f>
        <v>объем, м3/час</v>
      </c>
      <c r="L17" s="198" t="s">
        <v>23</v>
      </c>
      <c r="M17" s="198"/>
      <c r="N17" s="205"/>
    </row>
    <row r="18" spans="2:14" ht="42.75" x14ac:dyDescent="0.25">
      <c r="B18" s="198"/>
      <c r="C18" s="198"/>
      <c r="D18" s="198"/>
      <c r="E18" s="200"/>
      <c r="F18" s="204"/>
      <c r="G18" s="205"/>
      <c r="H18" s="204"/>
      <c r="I18" s="205"/>
      <c r="J18" s="204"/>
      <c r="K18" s="198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99"/>
      <c r="C19" s="199">
        <v>1</v>
      </c>
      <c r="D19" s="199"/>
      <c r="E19" s="206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2" t="s">
        <v>27</v>
      </c>
      <c r="D20" s="173"/>
      <c r="E20" s="174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5" t="s">
        <v>28</v>
      </c>
      <c r="D21" s="178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6"/>
      <c r="D22" s="179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6"/>
      <c r="D23" s="186" t="s">
        <v>32</v>
      </c>
      <c r="E23" s="106" t="s">
        <v>33</v>
      </c>
      <c r="F23" s="182">
        <v>0</v>
      </c>
      <c r="G23" s="184">
        <v>0</v>
      </c>
      <c r="H23" s="182">
        <v>0</v>
      </c>
      <c r="I23" s="184">
        <v>0</v>
      </c>
      <c r="J23" s="182">
        <v>0</v>
      </c>
      <c r="K23" s="184">
        <v>0</v>
      </c>
      <c r="L23" s="182">
        <v>0</v>
      </c>
      <c r="M23" s="209">
        <v>0</v>
      </c>
      <c r="N23" s="211">
        <v>0</v>
      </c>
    </row>
    <row r="24" spans="2:14" ht="30.75" thickBot="1" x14ac:dyDescent="0.3">
      <c r="B24" s="37">
        <v>5</v>
      </c>
      <c r="C24" s="177"/>
      <c r="D24" s="187"/>
      <c r="E24" s="107" t="s">
        <v>34</v>
      </c>
      <c r="F24" s="183"/>
      <c r="G24" s="185"/>
      <c r="H24" s="183"/>
      <c r="I24" s="185"/>
      <c r="J24" s="183"/>
      <c r="K24" s="185"/>
      <c r="L24" s="183"/>
      <c r="M24" s="210"/>
      <c r="N24" s="212"/>
    </row>
    <row r="25" spans="2:14" ht="30" x14ac:dyDescent="0.25">
      <c r="B25" s="35">
        <v>6</v>
      </c>
      <c r="C25" s="180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1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0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1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3" t="s">
        <v>35</v>
      </c>
      <c r="D29" s="164"/>
      <c r="E29" s="165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6" t="s">
        <v>36</v>
      </c>
      <c r="D30" s="167"/>
      <c r="E30" s="168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69" t="s">
        <v>37</v>
      </c>
      <c r="D31" s="170"/>
      <c r="E31" s="171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8"/>
      <c r="G45" s="207"/>
      <c r="H45" s="208"/>
      <c r="I45" s="207"/>
      <c r="J45" s="208"/>
      <c r="K45" s="207"/>
      <c r="L45" s="208"/>
      <c r="M45" s="208"/>
      <c r="N45" s="208"/>
      <c r="O45" s="29"/>
      <c r="P45" s="29"/>
    </row>
    <row r="46" spans="6:16" x14ac:dyDescent="0.25">
      <c r="F46" s="208"/>
      <c r="G46" s="207"/>
      <c r="H46" s="208"/>
      <c r="I46" s="207"/>
      <c r="J46" s="208"/>
      <c r="K46" s="207"/>
      <c r="L46" s="208"/>
      <c r="M46" s="208"/>
      <c r="N46" s="208"/>
      <c r="O46" s="29"/>
      <c r="P46" s="29"/>
    </row>
    <row r="47" spans="6:16" x14ac:dyDescent="0.25">
      <c r="F47" s="208"/>
      <c r="G47" s="207"/>
      <c r="H47" s="208"/>
      <c r="I47" s="207"/>
      <c r="J47" s="208"/>
      <c r="K47" s="207"/>
      <c r="L47" s="208"/>
      <c r="M47" s="208"/>
      <c r="N47" s="208"/>
      <c r="O47" s="29"/>
      <c r="P47" s="29"/>
    </row>
    <row r="48" spans="6:16" x14ac:dyDescent="0.25">
      <c r="F48" s="208"/>
      <c r="G48" s="207"/>
      <c r="H48" s="208"/>
      <c r="I48" s="207"/>
      <c r="J48" s="208"/>
      <c r="K48" s="207"/>
      <c r="L48" s="208"/>
      <c r="M48" s="208"/>
      <c r="N48" s="208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B22" zoomScale="90" zoomScaleNormal="100" zoomScaleSheetLayoutView="90" workbookViewId="0">
      <selection activeCell="Q14" sqref="Q1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6" t="s">
        <v>67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8"/>
    </row>
    <row r="9" spans="3:18" ht="22.5" customHeight="1" x14ac:dyDescent="0.25">
      <c r="C9" s="229" t="s">
        <v>53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1"/>
    </row>
    <row r="10" spans="3:18" ht="22.5" customHeight="1" x14ac:dyDescent="0.3">
      <c r="C10" s="213" t="s">
        <v>69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12"/>
      <c r="Q10" s="12"/>
      <c r="R10" s="13"/>
    </row>
    <row r="11" spans="3:18" ht="16.5" customHeight="1" x14ac:dyDescent="0.25">
      <c r="C11" s="215" t="s">
        <v>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2021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2" t="s">
        <v>16</v>
      </c>
      <c r="D15" s="234" t="s">
        <v>17</v>
      </c>
      <c r="E15" s="235"/>
      <c r="F15" s="236"/>
      <c r="G15" s="243" t="s">
        <v>43</v>
      </c>
      <c r="H15" s="244"/>
      <c r="I15" s="245" t="s">
        <v>44</v>
      </c>
      <c r="J15" s="246"/>
      <c r="K15" s="246"/>
      <c r="L15" s="246"/>
      <c r="M15" s="246"/>
      <c r="N15" s="247"/>
      <c r="O15" s="244" t="s">
        <v>45</v>
      </c>
      <c r="P15" s="248"/>
      <c r="Q15" s="243" t="s">
        <v>46</v>
      </c>
      <c r="R15" s="248"/>
    </row>
    <row r="16" spans="3:18" ht="15" customHeight="1" x14ac:dyDescent="0.25">
      <c r="C16" s="233"/>
      <c r="D16" s="237"/>
      <c r="E16" s="238"/>
      <c r="F16" s="239"/>
      <c r="G16" s="249" t="s">
        <v>19</v>
      </c>
      <c r="H16" s="252" t="s">
        <v>20</v>
      </c>
      <c r="I16" s="260" t="s">
        <v>19</v>
      </c>
      <c r="J16" s="225" t="s">
        <v>20</v>
      </c>
      <c r="K16" s="261" t="s">
        <v>42</v>
      </c>
      <c r="L16" s="261"/>
      <c r="M16" s="261"/>
      <c r="N16" s="262"/>
      <c r="O16" s="222" t="s">
        <v>19</v>
      </c>
      <c r="P16" s="255" t="s">
        <v>20</v>
      </c>
      <c r="Q16" s="249" t="s">
        <v>19</v>
      </c>
      <c r="R16" s="255" t="s">
        <v>20</v>
      </c>
    </row>
    <row r="17" spans="3:19" ht="15" customHeight="1" x14ac:dyDescent="0.25">
      <c r="C17" s="233"/>
      <c r="D17" s="237"/>
      <c r="E17" s="238"/>
      <c r="F17" s="239"/>
      <c r="G17" s="250"/>
      <c r="H17" s="253"/>
      <c r="I17" s="260"/>
      <c r="J17" s="225"/>
      <c r="K17" s="198" t="s">
        <v>41</v>
      </c>
      <c r="L17" s="258" t="s">
        <v>26</v>
      </c>
      <c r="M17" s="258"/>
      <c r="N17" s="259"/>
      <c r="O17" s="223"/>
      <c r="P17" s="256"/>
      <c r="Q17" s="250"/>
      <c r="R17" s="256"/>
    </row>
    <row r="18" spans="3:19" ht="87" customHeight="1" x14ac:dyDescent="0.25">
      <c r="C18" s="233"/>
      <c r="D18" s="240"/>
      <c r="E18" s="241"/>
      <c r="F18" s="242"/>
      <c r="G18" s="251"/>
      <c r="H18" s="254"/>
      <c r="I18" s="260"/>
      <c r="J18" s="225"/>
      <c r="K18" s="198"/>
      <c r="L18" s="56" t="s">
        <v>39</v>
      </c>
      <c r="M18" s="56" t="s">
        <v>63</v>
      </c>
      <c r="N18" s="57" t="s">
        <v>40</v>
      </c>
      <c r="O18" s="224"/>
      <c r="P18" s="257"/>
      <c r="Q18" s="251"/>
      <c r="R18" s="257"/>
    </row>
    <row r="19" spans="3:19" s="7" customFormat="1" ht="15.75" thickBot="1" x14ac:dyDescent="0.3">
      <c r="C19" s="233"/>
      <c r="D19" s="217">
        <v>1</v>
      </c>
      <c r="E19" s="218"/>
      <c r="F19" s="219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3" t="s">
        <v>28</v>
      </c>
      <c r="E20" s="265" t="s">
        <v>31</v>
      </c>
      <c r="F20" s="63" t="s">
        <v>33</v>
      </c>
      <c r="G20" s="73">
        <f>1+2</f>
        <v>3</v>
      </c>
      <c r="H20" s="103">
        <v>5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1</v>
      </c>
      <c r="P20" s="103">
        <v>5</v>
      </c>
      <c r="Q20" s="77">
        <f>1+1</f>
        <v>2</v>
      </c>
      <c r="R20" s="103">
        <f>5+5</f>
        <v>10</v>
      </c>
    </row>
    <row r="21" spans="3:19" ht="33" customHeight="1" x14ac:dyDescent="0.25">
      <c r="C21" s="25">
        <v>2</v>
      </c>
      <c r="D21" s="264"/>
      <c r="E21" s="266"/>
      <c r="F21" s="64" t="s">
        <v>34</v>
      </c>
      <c r="G21" s="78">
        <f>1+I21</f>
        <v>2</v>
      </c>
      <c r="H21" s="79">
        <f>10.45+J21</f>
        <v>52.45</v>
      </c>
      <c r="I21" s="74">
        <v>1</v>
      </c>
      <c r="J21" s="112">
        <v>42</v>
      </c>
      <c r="K21" s="80">
        <v>1</v>
      </c>
      <c r="L21" s="80">
        <v>0</v>
      </c>
      <c r="M21" s="80">
        <v>0</v>
      </c>
      <c r="N21" s="81">
        <v>0</v>
      </c>
      <c r="O21" s="78">
        <f>4+2</f>
        <v>6</v>
      </c>
      <c r="P21" s="79">
        <f>26+40.15</f>
        <v>66.150000000000006</v>
      </c>
      <c r="Q21" s="82">
        <f>2+1+1+1</f>
        <v>5</v>
      </c>
      <c r="R21" s="79">
        <f>10+5.4+10.6+5</f>
        <v>31</v>
      </c>
    </row>
    <row r="22" spans="3:19" ht="33" customHeight="1" x14ac:dyDescent="0.25">
      <c r="C22" s="25">
        <v>3</v>
      </c>
      <c r="D22" s="264"/>
      <c r="E22" s="220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64"/>
      <c r="E23" s="221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63" t="s">
        <v>29</v>
      </c>
      <c r="E24" s="27" t="s">
        <v>31</v>
      </c>
      <c r="F24" s="52" t="s">
        <v>34</v>
      </c>
      <c r="G24" s="73">
        <v>1</v>
      </c>
      <c r="H24" s="103">
        <v>62.23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70"/>
      <c r="E25" s="28" t="s">
        <v>32</v>
      </c>
      <c r="F25" s="51" t="s">
        <v>34</v>
      </c>
      <c r="G25" s="92">
        <v>1</v>
      </c>
      <c r="H25" s="110">
        <v>80.099999999999994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1</v>
      </c>
      <c r="P25" s="110">
        <v>148.38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64" t="s">
        <v>30</v>
      </c>
      <c r="E26" s="67" t="s">
        <v>31</v>
      </c>
      <c r="F26" s="71" t="s">
        <v>34</v>
      </c>
      <c r="G26" s="97">
        <v>1</v>
      </c>
      <c r="H26" s="108">
        <v>7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70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63" t="s">
        <v>35</v>
      </c>
      <c r="E28" s="271" t="s">
        <v>47</v>
      </c>
      <c r="F28" s="272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f t="shared" ref="L28:N32" si="0">0+0+0+0+0+0+0+0+0+0+0+0+0+0+0+0+0+0+0+0+0</f>
        <v>0</v>
      </c>
      <c r="M28" s="80">
        <f t="shared" si="0"/>
        <v>0</v>
      </c>
      <c r="N28" s="83">
        <v>0</v>
      </c>
      <c r="O28" s="78">
        <f t="shared" ref="O28:R33" si="1">0+0+0+0+0+0+0+0+0+0+0+0+0+0+0+0+0+0+0+0+0</f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64"/>
      <c r="E29" s="273" t="s">
        <v>48</v>
      </c>
      <c r="F29" s="274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f t="shared" si="0"/>
        <v>0</v>
      </c>
      <c r="M29" s="80">
        <f t="shared" si="0"/>
        <v>0</v>
      </c>
      <c r="N29" s="83">
        <v>0</v>
      </c>
      <c r="O29" s="78">
        <f t="shared" si="1"/>
        <v>0</v>
      </c>
      <c r="P29" s="79">
        <v>0</v>
      </c>
      <c r="Q29" s="81">
        <f t="shared" si="1"/>
        <v>0</v>
      </c>
      <c r="R29" s="79">
        <v>0</v>
      </c>
    </row>
    <row r="30" spans="3:19" ht="50.25" customHeight="1" x14ac:dyDescent="0.25">
      <c r="C30" s="25">
        <v>11</v>
      </c>
      <c r="D30" s="264"/>
      <c r="E30" s="273" t="s">
        <v>49</v>
      </c>
      <c r="F30" s="274"/>
      <c r="G30" s="78">
        <f t="shared" ref="G30" si="2">0+0+0+0+0+0+0+0+0+0+0+0+0+0+0+0+0+0+0+0+0</f>
        <v>0</v>
      </c>
      <c r="H30" s="79">
        <v>0</v>
      </c>
      <c r="I30" s="98">
        <v>0</v>
      </c>
      <c r="J30" s="111">
        <v>0</v>
      </c>
      <c r="K30" s="75">
        <v>0</v>
      </c>
      <c r="L30" s="75">
        <f t="shared" si="0"/>
        <v>0</v>
      </c>
      <c r="M30" s="75">
        <f t="shared" si="0"/>
        <v>0</v>
      </c>
      <c r="N30" s="84">
        <f t="shared" si="0"/>
        <v>0</v>
      </c>
      <c r="O30" s="78">
        <f t="shared" si="1"/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64"/>
      <c r="E31" s="273" t="s">
        <v>50</v>
      </c>
      <c r="F31" s="274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f t="shared" si="0"/>
        <v>0</v>
      </c>
      <c r="M31" s="80">
        <f t="shared" si="0"/>
        <v>0</v>
      </c>
      <c r="N31" s="83">
        <v>0</v>
      </c>
      <c r="O31" s="78">
        <f t="shared" si="1"/>
        <v>0</v>
      </c>
      <c r="P31" s="79">
        <v>0</v>
      </c>
      <c r="Q31" s="81">
        <f t="shared" si="1"/>
        <v>0</v>
      </c>
      <c r="R31" s="112">
        <v>0</v>
      </c>
    </row>
    <row r="32" spans="3:19" ht="50.25" customHeight="1" x14ac:dyDescent="0.25">
      <c r="C32" s="25">
        <v>13</v>
      </c>
      <c r="D32" s="264"/>
      <c r="E32" s="273" t="s">
        <v>51</v>
      </c>
      <c r="F32" s="274"/>
      <c r="G32" s="97">
        <v>1</v>
      </c>
      <c r="H32" s="79">
        <v>647.79999999999995</v>
      </c>
      <c r="I32" s="98">
        <v>0</v>
      </c>
      <c r="J32" s="111">
        <v>0</v>
      </c>
      <c r="K32" s="75">
        <v>0</v>
      </c>
      <c r="L32" s="75">
        <f t="shared" si="0"/>
        <v>0</v>
      </c>
      <c r="M32" s="75">
        <f t="shared" si="0"/>
        <v>0</v>
      </c>
      <c r="N32" s="84">
        <f t="shared" si="0"/>
        <v>0</v>
      </c>
      <c r="O32" s="97">
        <f t="shared" si="1"/>
        <v>0</v>
      </c>
      <c r="P32" s="108">
        <v>0</v>
      </c>
      <c r="Q32" s="76">
        <f t="shared" si="1"/>
        <v>0</v>
      </c>
      <c r="R32" s="108">
        <f t="shared" si="1"/>
        <v>0</v>
      </c>
    </row>
    <row r="33" spans="3:18" ht="50.25" customHeight="1" thickBot="1" x14ac:dyDescent="0.3">
      <c r="C33" s="26">
        <v>14</v>
      </c>
      <c r="D33" s="270"/>
      <c r="E33" s="275" t="s">
        <v>52</v>
      </c>
      <c r="F33" s="276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f t="shared" si="1"/>
        <v>0</v>
      </c>
      <c r="R33" s="110">
        <f t="shared" si="1"/>
        <v>0</v>
      </c>
    </row>
    <row r="34" spans="3:18" ht="21" customHeight="1" thickBot="1" x14ac:dyDescent="0.3">
      <c r="C34" s="50">
        <v>15</v>
      </c>
      <c r="D34" s="267" t="s">
        <v>36</v>
      </c>
      <c r="E34" s="268"/>
      <c r="F34" s="269"/>
      <c r="G34" s="117">
        <f>SUM(G20:G33)</f>
        <v>9</v>
      </c>
      <c r="H34" s="118">
        <f>SUM(H20:H33)</f>
        <v>854.57999999999993</v>
      </c>
      <c r="I34" s="117">
        <f t="shared" ref="I34:R34" si="3">SUM(I20:I33)</f>
        <v>1</v>
      </c>
      <c r="J34" s="118">
        <f t="shared" si="3"/>
        <v>42</v>
      </c>
      <c r="K34" s="117">
        <f t="shared" si="3"/>
        <v>1</v>
      </c>
      <c r="L34" s="117">
        <f t="shared" si="3"/>
        <v>0</v>
      </c>
      <c r="M34" s="117">
        <f t="shared" si="3"/>
        <v>0</v>
      </c>
      <c r="N34" s="117">
        <f t="shared" si="3"/>
        <v>0</v>
      </c>
      <c r="O34" s="117">
        <f t="shared" si="3"/>
        <v>8</v>
      </c>
      <c r="P34" s="118">
        <f t="shared" si="3"/>
        <v>219.53</v>
      </c>
      <c r="Q34" s="117">
        <f>SUM(Q20:Q33)</f>
        <v>7</v>
      </c>
      <c r="R34" s="119">
        <f t="shared" si="3"/>
        <v>41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2022-01-11T12:54:19Z</dcterms:modified>
</cp:coreProperties>
</file>